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firstSheet="9" activeTab="10"/>
  </bookViews>
  <sheets>
    <sheet name="M1" sheetId="1" state="hidden" r:id="rId1"/>
    <sheet name="M1PT" sheetId="2" state="hidden" r:id="rId2"/>
    <sheet name="M2" sheetId="3" state="hidden" r:id="rId3"/>
    <sheet name="M2PT" sheetId="4" state="hidden" r:id="rId4"/>
    <sheet name="M3" sheetId="5" state="hidden" r:id="rId5"/>
    <sheet name="M3PT" sheetId="6" state="hidden" r:id="rId6"/>
    <sheet name="M4" sheetId="7" state="hidden" r:id="rId7"/>
    <sheet name="M4PT" sheetId="8" state="hidden" r:id="rId8"/>
    <sheet name="M5" sheetId="9" state="hidden" r:id="rId9"/>
    <sheet name="M6" sheetId="10" r:id="rId10"/>
    <sheet name="M7" sheetId="11" r:id="rId11"/>
    <sheet name="M11" sheetId="12" state="hidden" r:id="rId12"/>
    <sheet name="M12" sheetId="13" state="hidden" r:id="rId13"/>
    <sheet name="M19" sheetId="14" state="hidden" r:id="rId14"/>
    <sheet name="M10" sheetId="15" state="hidden" r:id="rId15"/>
    <sheet name="Sheet1" sheetId="16" r:id="rId16"/>
    <sheet name="Sheet2" sheetId="17" state="hidden" r:id="rId17"/>
  </sheets>
  <externalReferences>
    <externalReference r:id="rId20"/>
  </externalReferences>
  <definedNames/>
  <calcPr fullCalcOnLoad="1"/>
</workbook>
</file>

<file path=xl/sharedStrings.xml><?xml version="1.0" encoding="utf-8"?>
<sst xmlns="http://schemas.openxmlformats.org/spreadsheetml/2006/main" count="1009" uniqueCount="385">
  <si>
    <t>Biểu số: 01/TK-THA</t>
  </si>
  <si>
    <t xml:space="preserve"> KẾT QUẢ THI HÀNH ÁN DÂN SỰ TÍNH BẰNG VIỆC</t>
  </si>
  <si>
    <t xml:space="preserve">Đơn vị báo cáo: </t>
  </si>
  <si>
    <t>Ban hành theo TT số: 08/2015/TT-BTP</t>
  </si>
  <si>
    <t>Chủ động thi hành án</t>
  </si>
  <si>
    <t>Cục THADS tỉnh Hậu Giang</t>
  </si>
  <si>
    <t>ngày 26 tháng 6 năm 2015</t>
  </si>
  <si>
    <t>03 tháng / năm 2016</t>
  </si>
  <si>
    <t>Đơn vị  nhận báo cáo:</t>
  </si>
  <si>
    <t>Ngày nhận báo cáo:……/….…/………………</t>
  </si>
  <si>
    <t>Tổng cục Thi hành án dân sự</t>
  </si>
  <si>
    <t>Đơn vị tính: Việc</t>
  </si>
  <si>
    <t>Tên chỉ tiêu</t>
  </si>
  <si>
    <t>Tổng số</t>
  </si>
  <si>
    <t>Chia theo bản án, quyết định:</t>
  </si>
  <si>
    <t>Dân sự</t>
  </si>
  <si>
    <t>Hình sự</t>
  </si>
  <si>
    <t>Hành chính</t>
  </si>
  <si>
    <t>Hôn nhân và gia đình</t>
  </si>
  <si>
    <t>Kinh doanh, thương mại</t>
  </si>
  <si>
    <t>Lao động</t>
  </si>
  <si>
    <t>Phá sản</t>
  </si>
  <si>
    <t>Trọng tài</t>
  </si>
  <si>
    <t>Việc khác</t>
  </si>
  <si>
    <t>Tổng số</t>
  </si>
  <si>
    <t>Chia ra:</t>
  </si>
  <si>
    <t xml:space="preserve">
Ma tuý</t>
  </si>
  <si>
    <t xml:space="preserve">
Khác </t>
  </si>
  <si>
    <t xml:space="preserve">                    A</t>
  </si>
  <si>
    <t>I</t>
  </si>
  <si>
    <t xml:space="preserve"> Tổng số  thụ lý</t>
  </si>
  <si>
    <t>Năm trước chuyển sang</t>
  </si>
  <si>
    <t xml:space="preserve"> Mới thụ lý </t>
  </si>
  <si>
    <t>II</t>
  </si>
  <si>
    <t>Ủy thác thi hành án</t>
  </si>
  <si>
    <t>III</t>
  </si>
  <si>
    <t>Cục THADS rút lên thi hành</t>
  </si>
  <si>
    <t>IV</t>
  </si>
  <si>
    <t>Tổng số phải thi hành</t>
  </si>
  <si>
    <t>1</t>
  </si>
  <si>
    <t>Có điều kiện thi hành</t>
  </si>
  <si>
    <t>1.1</t>
  </si>
  <si>
    <t>Thi hành xong</t>
  </si>
  <si>
    <t>1.2</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</si>
  <si>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</si>
  <si>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</si>
  <si>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</si>
  <si>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</si>
  <si>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</si>
  <si>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</si>
  <si>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</si>
  <si>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</si>
  <si>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</si>
  <si>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</si>
  <si>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</si>
  <si>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2</t>
  </si>
  <si>
    <t>Chưa có điều kiện thi hành</t>
  </si>
  <si>
    <t>3</t>
  </si>
  <si>
    <t>Trang số: 01</t>
  </si>
  <si>
    <t xml:space="preserve"> </t>
  </si>
  <si>
    <r>
      <t>Tỷ lệ % =</t>
    </r>
    <r>
      <rPr>
        <sz val="10"/>
        <rFont val="Times New Roman"/>
        <family val="1"/>
      </rPr>
      <t xml:space="preserve"> (Xong+đình chỉ)/Có điều kiện *100%</t>
    </r>
  </si>
  <si>
    <t>PHÂN TÍCH MỘT SỐ CHỈ TIÊU 
VIỆC THI HÀNH ÁN DÂN SỰ CHỦ ĐỘNG</t>
  </si>
  <si>
    <t>Chỉ tiêu</t>
  </si>
  <si>
    <r>
      <t xml:space="preserve">Số lượng </t>
    </r>
    <r>
      <rPr>
        <sz val="14"/>
        <rFont val="Times New Roman"/>
        <family val="1"/>
      </rPr>
      <t>(việc)</t>
    </r>
  </si>
  <si>
    <t>A</t>
  </si>
  <si>
    <t>Số hoãn thi hành án (Điều 48 Luật Thi hành án dân sự )</t>
  </si>
  <si>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</si>
  <si>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</si>
  <si>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</si>
  <si>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</si>
  <si>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</si>
  <si>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</si>
  <si>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2 </t>
  </si>
  <si>
    <t>Số tạm đình chỉ thi hành án (Điều 49 Luật Thi hành án dân sự)</t>
  </si>
  <si>
    <t>2.1</t>
  </si>
  <si>
    <t xml:space="preserve">Theo khoản 1 </t>
  </si>
  <si>
    <t>2.2</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</si>
  <si>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</si>
  <si>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</si>
  <si>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</si>
  <si>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</si>
  <si>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</si>
  <si>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</si>
  <si>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t>
  </si>
  <si>
    <t>Số đình chỉ thi hành án (Điều 50 Luật Thi hành án dân sự)</t>
  </si>
  <si>
    <t>4.1</t>
  </si>
  <si>
    <t>Theo điểm a khoản 1</t>
  </si>
  <si>
    <t>4.2</t>
  </si>
  <si>
    <t>Theo điểm b khoản 1</t>
  </si>
  <si>
    <t>4.3</t>
  </si>
  <si>
    <t xml:space="preserve">Theo điểm d khoản 1 </t>
  </si>
  <si>
    <t>4.4</t>
  </si>
  <si>
    <t>4.5</t>
  </si>
  <si>
    <t>4.6</t>
  </si>
  <si>
    <t>Theo điểm g khoản 1</t>
  </si>
  <si>
    <t>5</t>
  </si>
  <si>
    <t xml:space="preserve"> Số chưa có điều kiện thi hành ( Điều 44a Luật Thi hành án dân sự)</t>
  </si>
  <si>
    <t>5.1</t>
  </si>
  <si>
    <t>5.2</t>
  </si>
  <si>
    <t>5.3</t>
  </si>
  <si>
    <t xml:space="preserve">Theo điểm c khoản 1 </t>
  </si>
  <si>
    <t xml:space="preserve">Hâu Giang,ngày 06 tháng 01 năm 2016                                                        
</t>
  </si>
  <si>
    <t xml:space="preserve">Hâu Giang,ngày 06 tháng 01 năm 2016      </t>
  </si>
  <si>
    <t xml:space="preserve">          NGƯỜI LẬP BIỂU</t>
  </si>
  <si>
    <t xml:space="preserve">CỤC TRƯỞNG </t>
  </si>
  <si>
    <t>Ghi chú:</t>
  </si>
  <si>
    <t>- Biểu này được dùng chung cho Chấp hành viên, Chi cục Thi hành án dân sự và Cục Thi hành án dân sự;</t>
  </si>
  <si>
    <t>- Số việc đình chỉ tại điểm 1.2, Mục II không bao gồm số việc miễn tại điểm 1.4, Mục II;</t>
  </si>
  <si>
    <t>- Đối với việc ủy thác thi hành án chỉ thống kê đối với việc đã ra quyết định ủy thác thi hành án;</t>
  </si>
  <si>
    <t>- Điểm 4.1 chỉ thống kê những việc cơ quan chưa ra quyết định hoãn thi hành án.</t>
  </si>
  <si>
    <t xml:space="preserve">            Phạm Hữu Huy</t>
  </si>
  <si>
    <t>Sơn  Duy  Oai</t>
  </si>
  <si>
    <t>Biểu số: 02/TK-THA</t>
  </si>
  <si>
    <t>Theo yêu cầu thi hành án</t>
  </si>
  <si>
    <t>03tháng / năm 2016</t>
  </si>
  <si>
    <t>Vụ việc cạnh tranh</t>
  </si>
  <si>
    <t>- Cột 1= cột 2 + cột 3 + cột 6 + cột 7 + cột 8 + cột 9 + cột 10 + cột 11.</t>
  </si>
  <si>
    <t>- Cột 3= cột 4 + cột 5 .</t>
  </si>
  <si>
    <t>PHÂN TÍCH MỘT SỐ CHỈ TIÊU
VIỆC THI HÀNH ÁN DÂN SỰ THEO YÊU  CẦU</t>
  </si>
  <si>
    <r>
      <t xml:space="preserve">Số lượng </t>
    </r>
    <r>
      <rPr>
        <sz val="14"/>
        <rFont val="Times New Roman"/>
        <family val="1"/>
      </rPr>
      <t>(việc)</t>
    </r>
    <r>
      <rPr>
        <b/>
        <sz val="14"/>
        <rFont val="Times New Roman"/>
        <family val="1"/>
      </rPr>
      <t xml:space="preserve">
</t>
    </r>
  </si>
  <si>
    <t>Số hoãn thi hành án( Điều 48 Luật Thi hành án dân sự)</t>
  </si>
  <si>
    <t>Theo điểm e khoản 1</t>
  </si>
  <si>
    <t>1.8</t>
  </si>
  <si>
    <t>Theo điểm h khoản 1</t>
  </si>
  <si>
    <t>1.9</t>
  </si>
  <si>
    <t>Theo khoản 1</t>
  </si>
  <si>
    <t>Đang trong thời gian tự nguyện thi hành án</t>
  </si>
  <si>
    <t>Theo điểm c khoản 1</t>
  </si>
  <si>
    <t xml:space="preserve">Theo điểm đ khoản 1  </t>
  </si>
  <si>
    <t>4.7</t>
  </si>
  <si>
    <t xml:space="preserve">Theo điểm h khoản 1 </t>
  </si>
  <si>
    <t>Số chưa có điều kiện thi hành (Điều 44a Luật Thi hành án dân sự)</t>
  </si>
  <si>
    <t>Biểu số: 03/TK-THA</t>
  </si>
  <si>
    <t xml:space="preserve"> KẾT QUẢ THI HÀNH ÁN DÂN SỰ TÍNH BẰNG TIỀN</t>
  </si>
  <si>
    <t>Đơn vị tính: 1.000 VN đồng</t>
  </si>
  <si>
    <t>Chia theo bản án quyết định:</t>
  </si>
  <si>
    <t xml:space="preserve">
Dân sự
</t>
  </si>
  <si>
    <t xml:space="preserve">Dân sự trong hình sự
</t>
  </si>
  <si>
    <t>Dân sự
trong hành chính</t>
  </si>
  <si>
    <t>Kinh doanh và thương mại</t>
  </si>
  <si>
    <t>Ma tuý</t>
  </si>
  <si>
    <t xml:space="preserve">Khác </t>
  </si>
  <si>
    <t>Giảm thi hành án</t>
  </si>
  <si>
    <t>7</t>
  </si>
  <si>
    <r>
      <t>Tỷ lệ % =</t>
    </r>
    <r>
      <rPr>
        <sz val="9"/>
        <rFont val="Times New Roman"/>
        <family val="1"/>
      </rPr>
      <t xml:space="preserve"> (Xong+đình chỉ + giảm)/Có điều kiện *100%</t>
    </r>
  </si>
  <si>
    <t>PHÂN TÍCH MỘT SỐ CHỈ TIÊU 
TIỀN THI HÀNH ÁN DÂN SỰ CHỦ ĐỘNG</t>
  </si>
  <si>
    <r>
      <t xml:space="preserve">Số lượng </t>
    </r>
    <r>
      <rPr>
        <sz val="14"/>
        <rFont val="Times New Roman"/>
        <family val="1"/>
      </rPr>
      <t>(1.000 VN đồng)</t>
    </r>
  </si>
  <si>
    <t>Số hoãn thi hành án (Điều 48 Luật Thi hành án dân sự)</t>
  </si>
  <si>
    <t>Theo điểm e khoản 2</t>
  </si>
  <si>
    <t>Biểu số: 04/TK-THA</t>
  </si>
  <si>
    <t>Đơn vị báo cáo:</t>
  </si>
  <si>
    <t>PHÂN TÍCH MỘT SỐ CHỈ TIÊU 
TIỀN THI HÀNH ÁN DÂN SỰ THEO YÊU  CẦU</t>
  </si>
  <si>
    <t>Số  hoãn thi hành án (Điều 48 Luật Thi hành án dân sự)</t>
  </si>
  <si>
    <t>Số  tạm đình chỉ thi hành án (Điều 49 Luật Thi hành án dân sự)</t>
  </si>
  <si>
    <t>Số  chưa có điều kiện thi hành (Điều 44a Luật Thi hành án dân sự)</t>
  </si>
  <si>
    <t>Biểu số: 05/TK-THA</t>
  </si>
  <si>
    <t>KẾT QUẢ THI HÀNH ÁN DÂN SỰ TÍNH BẰNG TIỀN</t>
  </si>
  <si>
    <t>Thu cho Ngân sách nhà nước, tổ chức, cá nhân được thi hành án</t>
  </si>
  <si>
    <t xml:space="preserve">Tổng cục Thi hành án dân sự </t>
  </si>
  <si>
    <t>.</t>
  </si>
  <si>
    <t xml:space="preserve">Tên chỉ tiêu
</t>
  </si>
  <si>
    <t>Chia theo đối tượng được thi hành án</t>
  </si>
  <si>
    <t>Thu cho Ngân sách nhà nước</t>
  </si>
  <si>
    <t xml:space="preserve"> Thu cho tổ chức cơ quan, tổ chức </t>
  </si>
  <si>
    <t>Thu cho cá nhân</t>
  </si>
  <si>
    <t>Án phí</t>
  </si>
  <si>
    <t>Lệ phí</t>
  </si>
  <si>
    <t>Phạt</t>
  </si>
  <si>
    <t>Tịch thu</t>
  </si>
  <si>
    <t>Truy thu</t>
  </si>
  <si>
    <t>Thu khác</t>
  </si>
  <si>
    <r>
      <t>Tỷ lệ % =</t>
    </r>
    <r>
      <rPr>
        <sz val="10"/>
        <rFont val="Times New Roman"/>
        <family val="1"/>
      </rPr>
      <t xml:space="preserve"> (Xong+đình chỉ + giảm)/Có điều kiện *100%</t>
    </r>
  </si>
  <si>
    <t>Hậu Giang, ngày 06 tháng 01 năm 2016</t>
  </si>
  <si>
    <r>
      <t xml:space="preserve">Hậu Giang, ngày 06 tháng 01 năm 2016
</t>
    </r>
    <r>
      <rPr>
        <b/>
        <sz val="13"/>
        <rFont val="Times New Roman"/>
        <family val="1"/>
      </rPr>
      <t xml:space="preserve">CỤC TRƯỞNG </t>
    </r>
  </si>
  <si>
    <t>NGƯỜI LẬP BIỂU</t>
  </si>
  <si>
    <t>Phạm Hữu Huy</t>
  </si>
  <si>
    <t>03 tháng/năm 2016</t>
  </si>
  <si>
    <t>Biểu số: 06/TK-THA</t>
  </si>
  <si>
    <t xml:space="preserve">   KẾT QUẢ THI HÀNH ÁN DÂN SỰ TÍNH BẰNG VIỆC </t>
  </si>
  <si>
    <t>Đơn vị  báo cáo</t>
  </si>
  <si>
    <t>Đơn vị nhận báo cáo</t>
  </si>
  <si>
    <t>Ngày nhận báo cáo:……/….…/……………</t>
  </si>
  <si>
    <t xml:space="preserve">                                   Đơn vị tính: Việc</t>
  </si>
  <si>
    <t>Tên đơn vị</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</si>
  <si>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</si>
  <si>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</si>
  <si>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</si>
  <si>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</si>
  <si>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 xml:space="preserve">Tổng số
</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</si>
  <si>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</si>
  <si>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</si>
  <si>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</si>
  <si>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</si>
  <si>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</si>
  <si>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</si>
  <si>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</si>
  <si>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</si>
  <si>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Cục Thi hành án DS</t>
  </si>
  <si>
    <t>Các Chi cục THADS</t>
  </si>
  <si>
    <t>Chi cục THA TP. Vị Thanh</t>
  </si>
  <si>
    <t>Chi cục THA TX. Ngã Bảy</t>
  </si>
  <si>
    <t>Chi cục THA TX. Long Mỹ</t>
  </si>
  <si>
    <t>Chi cục THA H. Long Mỹ</t>
  </si>
  <si>
    <t>Chi cục THA H. Vị Thủy</t>
  </si>
  <si>
    <t>6</t>
  </si>
  <si>
    <t>Chi cục THA H. Phụng Hiệp</t>
  </si>
  <si>
    <t xml:space="preserve">Chi cục THA H. Châu Thành </t>
  </si>
  <si>
    <t>8</t>
  </si>
  <si>
    <t>Chi cục THA H. Châu Thành A</t>
  </si>
  <si>
    <t xml:space="preserve">    - Biểu này được dùng cho Chi cục Thi hành án dân sự và cục Thi hành án dân sự;</t>
  </si>
  <si>
    <t xml:space="preserve">    - Đối với số việc ủy thác chỉ thống kê đối với việc đã ra quyết định ủy thác thi hành án;</t>
  </si>
  <si>
    <t xml:space="preserve">    - Số việc đình chỉ tại cột 7 không bao gồm số việc miễn tại cột 9;</t>
  </si>
  <si>
    <t xml:space="preserve">    - Cột 1= cột 2+ cột 3= cột 4 + cột 12; cột 16=cột 10+cột 11+cột 12.</t>
  </si>
  <si>
    <t>Biểu số: 07/TK-THA</t>
  </si>
  <si>
    <t xml:space="preserve">   KẾT QUẢ THI HÀNH ÁN DÂN SỰ TÍNH BẰNG TIỀN </t>
  </si>
  <si>
    <t>Đơn vị  báo cáo:</t>
  </si>
  <si>
    <t xml:space="preserve">  Cục Thi hành án dân sự Tỉnh Hậu Giang</t>
  </si>
  <si>
    <t xml:space="preserve">Đơn vị nhận báo cáo: </t>
  </si>
  <si>
    <t>Tỷ lệ: 
( %) (xong  + đình chỉ+ giảm)/ Có điều kiện * 100%</t>
  </si>
  <si>
    <t>Chi cục THA H. Châu Thành</t>
  </si>
  <si>
    <t xml:space="preserve">  KHIẾU NẠI VÀ GIẢI QUYẾT KHIẾU NẠI TRONG THI HÀNH ÁN DÂN SỰ</t>
  </si>
  <si>
    <t>Đơn vị báo cáo:Cục THADS tỉnh Hậu Giang</t>
  </si>
  <si>
    <t xml:space="preserve">Đơn vị nhận báo cáo: Tổng Cục THADS </t>
  </si>
  <si>
    <t>Đơn vị tính: Việc, đơn</t>
  </si>
  <si>
    <t>Tổng số đơn tiếp nhận
(Đơn)</t>
  </si>
  <si>
    <t>Số việc tiếp nhận (Việc)</t>
  </si>
  <si>
    <t>Kết quả giải quyết số việc thuộc thẩm quyền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</si>
  <si>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</si>
  <si>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</si>
  <si>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</si>
  <si>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</si>
  <si>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</si>
  <si>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</si>
  <si>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</si>
  <si>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</si>
  <si>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</si>
  <si>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Số năm trước chuyển sang</t>
  </si>
  <si>
    <t>Số mới nhận</t>
  </si>
  <si>
    <t xml:space="preserve"> Số khiếu nại hành vi và quyết định của Chấp hành viên
</t>
  </si>
  <si>
    <t>Số KN  hành vi và QĐ của Thủ trưởng cơ quan THA</t>
  </si>
  <si>
    <t>Số  chuyển cơ quan có thẩm quyền khác giải quyết</t>
  </si>
  <si>
    <t>Số  chuyển cơ quan THA cấp dưới trực tiếp giải quyết</t>
  </si>
  <si>
    <t xml:space="preserve">Số chưa chuyển đến cơ quan có thẩm quyền giải quyết
</t>
  </si>
  <si>
    <t>Số mới nhận</t>
  </si>
  <si>
    <t xml:space="preserve">            A</t>
  </si>
  <si>
    <t>Cục Thi hành án DS tỉnh Hậu Giang</t>
  </si>
  <si>
    <t>Chi cục THADS thành phố Vị Thanh</t>
  </si>
  <si>
    <t>Chi cục THADS huyện Vị Thủy</t>
  </si>
  <si>
    <t>Chi cục THADS TX Long Mỹ</t>
  </si>
  <si>
    <t>Chi cục THADS huyện Châu Thành A</t>
  </si>
  <si>
    <t>Chi cục THADS huyện Phụng Hiệp</t>
  </si>
  <si>
    <t>Chi cục THADS TX. Ngã Bảy</t>
  </si>
  <si>
    <t>Chi cục THADS huyện Châu Thành</t>
  </si>
  <si>
    <t>Chi cục THADS huyện Long Mỹ</t>
  </si>
  <si>
    <t>Người lập biểu</t>
  </si>
  <si>
    <t>Trương Hải Bằng</t>
  </si>
  <si>
    <t>Ghi chú:</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</si>
  <si>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</si>
  <si>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</si>
  <si>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</si>
  <si>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TỐ CÁO VÀ GIẢI QUYẾT TỐ CÁO TRONG THI HÀNH ÁN DÂN SỰ</t>
  </si>
  <si>
    <t>Biểu số: 12/TK.THA</t>
  </si>
  <si>
    <t>Đơn vị báo cáo: Cục THADS tỉnh Hậu Giang</t>
  </si>
  <si>
    <t>Đơn vị nhận báo cáo: Tổng cục THADS</t>
  </si>
  <si>
    <t>Đơn vị tính: việc và  đơn</t>
  </si>
  <si>
    <t xml:space="preserve">Tổng số đơn tiếp nhận
( Đơn)
</t>
  </si>
  <si>
    <t xml:space="preserve">Kết quả giải quyết số việc thuộc thẩm quyền (Viêc) </t>
  </si>
  <si>
    <t>Chia theo thời
 điểm thụ lý</t>
  </si>
  <si>
    <t xml:space="preserve">Tổng số </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</si>
  <si>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</si>
  <si>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</si>
  <si>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</si>
  <si>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</si>
  <si>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</si>
  <si>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</si>
  <si>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</si>
  <si>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</si>
  <si>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</si>
  <si>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mới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</si>
  <si>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</si>
  <si>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</si>
  <si>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</si>
  <si>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</si>
  <si>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</si>
  <si>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</si>
  <si>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</si>
  <si>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</si>
  <si>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Trương Hải Bằng</t>
  </si>
  <si>
    <t xml:space="preserve"> Biểu số: 19/TK-THA</t>
  </si>
  <si>
    <t>SỐ VIỆC ĐÔN ĐỐC THI HÀNH ÁN HÀNH CHÍNH</t>
  </si>
  <si>
    <t xml:space="preserve"> Ban hành theo TT số: 01/2013/TT-BTP</t>
  </si>
  <si>
    <t>Năm 2015</t>
  </si>
  <si>
    <t>ngày 03 tháng 01 năm 2013</t>
  </si>
  <si>
    <t xml:space="preserve"> Ngày nhận báo cáo:………………...…</t>
  </si>
  <si>
    <t xml:space="preserve">
….tháng, năm 20.…….
</t>
  </si>
  <si>
    <t>Đơn vị tính: Việc</t>
  </si>
  <si>
    <t>Số việc phải đôn đốc thi hành án hành chính đã nhận</t>
  </si>
  <si>
    <t>Kết quả đôn đốc thi hành án hành chính</t>
  </si>
  <si>
    <t xml:space="preserve">Số văn bản thông báo kết quả thi hành án nhận được
</t>
  </si>
  <si>
    <t xml:space="preserve">Tổng số 
</t>
  </si>
  <si>
    <t xml:space="preserve">Số việc đã có văn bản đôn đốc </t>
  </si>
  <si>
    <t>Số việc chưa có văn bản đôn đốc</t>
  </si>
  <si>
    <t>Số việc năm trước chuyển sang</t>
  </si>
  <si>
    <t>Số việc mới thụ lý</t>
  </si>
  <si>
    <t>Số việc
 thi hành 
xong</t>
  </si>
  <si>
    <t>Số việc chưa thi hành xong</t>
  </si>
  <si>
    <t xml:space="preserve">A
</t>
  </si>
  <si>
    <t>Tổng Số</t>
  </si>
  <si>
    <t xml:space="preserve">Cục Thi hành án dân sự </t>
  </si>
  <si>
    <t>Chi cục THA dân sự 
thành phố Vị Thanh</t>
  </si>
  <si>
    <t>Chi cục THA dân sự 
thị xã Ngã Bảy</t>
  </si>
  <si>
    <t>Chi cục THA dân sự 
huyện Long Mỹ</t>
  </si>
  <si>
    <t>Chi cục THA dân sự
 huyện Vị Thủy</t>
  </si>
  <si>
    <t>Chi cục THA dân sự
 huyện Phụng Hiệp</t>
  </si>
  <si>
    <t>Chi cục THA dân sự 
huyện Châu Thành A</t>
  </si>
  <si>
    <t xml:space="preserve">Chi cục THA dân sự 
huyện Châu Thành </t>
  </si>
  <si>
    <t>…</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</si>
  <si>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</si>
  <si>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</si>
  <si>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 + cột 3; cột 4= cột 5 + cột 6.</t>
  </si>
  <si>
    <t xml:space="preserve">         Hậu Giang, ngày  06 tháng 01 năm 2016</t>
  </si>
  <si>
    <t>Hậu Giang, ngày 06 tháng 01năm 2016</t>
  </si>
  <si>
    <t>Biểu số: 10/TK-THA</t>
  </si>
  <si>
    <r>
      <t xml:space="preserve">SỐ VIỆC CƯỠNG CHẾ THI HÀNH ÁN KHÔNG HUY ĐỘNG LỰC LƯỢNG VÀ CÓ HUY ĐỘNG LỰC LƯỢNG
</t>
    </r>
    <r>
      <rPr>
        <sz val="13"/>
        <rFont val="Times New Roman"/>
        <family val="1"/>
      </rPr>
      <t>Năm 2015</t>
    </r>
  </si>
  <si>
    <t xml:space="preserve">Đơn vị gửi báo cáo Cục THADS </t>
  </si>
  <si>
    <t>Ban hành kèm theo TT số 01/2013/TT-BTP</t>
  </si>
  <si>
    <t>tỉnh Hậu Giang</t>
  </si>
  <si>
    <t xml:space="preserve">Đơn vị nhận báo cáo </t>
  </si>
  <si>
    <t>Ngày nhận báo cáo:………………...…</t>
  </si>
  <si>
    <t xml:space="preserve">
Tổng số việc đã ra quyết định cưỡng chế
</t>
  </si>
  <si>
    <t>Số việc đã ra quyết định cưỡng chế</t>
  </si>
  <si>
    <t>Kết quả cưỡng chế</t>
  </si>
  <si>
    <t>Số việc cưỡng chế không huy động lực lượng</t>
  </si>
  <si>
    <t>Số việc cưỡng chế có huy động lực lượng</t>
  </si>
  <si>
    <t>Tổng số việc cưỡng chế có huy động lực lượng</t>
  </si>
  <si>
    <t xml:space="preserve">Số việc 
huy động lực lượng dưới 10 người
</t>
  </si>
  <si>
    <t>Số việc huy 
động lực 
lượng từ 10 
đến dưới 20 
người</t>
  </si>
  <si>
    <t>Số việc huy động lực lượng từ 20
 đến dưới 50 người</t>
  </si>
  <si>
    <t xml:space="preserve">Số việc huy động lực lượng từ 50 người trở lên
</t>
  </si>
  <si>
    <t>Số việc đương sự tự nguyện thi hành trước khi cưỡng chế</t>
  </si>
  <si>
    <t xml:space="preserve">Số việc 
cưỡng chế
 thành công
</t>
  </si>
  <si>
    <t xml:space="preserve">Số việc cưỡng chế không
 thành công
</t>
  </si>
  <si>
    <t xml:space="preserve">A
</t>
  </si>
  <si>
    <t>9</t>
  </si>
  <si>
    <t>10</t>
  </si>
  <si>
    <t>Chi cục THA dân sự huyện Long Mỹ</t>
  </si>
  <si>
    <t>Chi cục THA dân sự huyện Vị Thủy</t>
  </si>
  <si>
    <t>Chi cục THA dân sự huyện Phụng Hiệp</t>
  </si>
  <si>
    <t>Chi cục THA dân sự huyện Châu Thành A</t>
  </si>
  <si>
    <t xml:space="preserve">Chi cục THA dân sự huyện Châu Thành </t>
  </si>
  <si>
    <r>
      <t>Hậu Giang</t>
    </r>
    <r>
      <rPr>
        <sz val="13"/>
        <rFont val="Times New Roman"/>
        <family val="1"/>
      </rPr>
      <t>, ngày      tháng 10 năm 2015</t>
    </r>
  </si>
  <si>
    <r>
      <t xml:space="preserve">                  Hậu Giang</t>
    </r>
    <r>
      <rPr>
        <sz val="13"/>
        <rFont val="Times New Roman"/>
        <family val="1"/>
      </rPr>
      <t>, ngày        tháng 10 năm 2015</t>
    </r>
  </si>
  <si>
    <t xml:space="preserve"> - Biểu mẫu này dùng cho Cục Thi hành án dân sự và Chi cục Thi hành án dân sự;</t>
  </si>
  <si>
    <t xml:space="preserve">   - Đối với Chi cục Thi hành án dân sự chỉ thống kê số chung của Chi cục; </t>
  </si>
  <si>
    <t xml:space="preserve">   - Cột 1= cột 2+cột 3+ cột 4; cột 5= cột 6+cột 7+cột 8+ cột 9; cột 1= cột 5.</t>
  </si>
  <si>
    <t>Chi cục THA dân sự
thị xã Long Mỹ</t>
  </si>
  <si>
    <t xml:space="preserve">Phụng Hiệp: 02 vụ chưa cưỡng chế
</t>
  </si>
  <si>
    <t>CỤC TRƯỞNG</t>
  </si>
  <si>
    <t>Biểu  số: 11/TK-THA</t>
  </si>
  <si>
    <t>Ban hành kèm theo TT số 08/2015/TT-BTP</t>
  </si>
  <si>
    <t>ngày 26 tháng 5 năm 2015</t>
  </si>
  <si>
    <t>Ngày nhận báo cáo: …………….</t>
  </si>
  <si>
    <t xml:space="preserve"> 9 tháng năm 2016</t>
  </si>
  <si>
    <t xml:space="preserve">          Hậu Giang, ngày      tháng 7 năm 2016</t>
  </si>
  <si>
    <t xml:space="preserve">  Hậu Giang, ngày      tháng 7 năm 2016 </t>
  </si>
  <si>
    <t>Sơn Duy Oai</t>
  </si>
  <si>
    <t>Ban hành kèm theo TT số: 08/2015/TT-BTP</t>
  </si>
  <si>
    <t>Ngày nhận báo cáo: ………..</t>
  </si>
  <si>
    <t>9 tháng năm 2016</t>
  </si>
  <si>
    <t>Hậu Giang, ngày      tháng 7 năm 2016</t>
  </si>
  <si>
    <t xml:space="preserve">   Hậu Giang, ngày     tháng 7 năm 2016</t>
  </si>
  <si>
    <t>Lưu ý: nhập thông tin của đơn vị báo cáo, báo cáo tháng, người lập biểu, người ký báo cáo, chức danh người ký và ngày ký báo cáo tại SHEET này để các biểu mẫu sau tự điền thông tin</t>
  </si>
  <si>
    <t>Báo cáo tháng</t>
  </si>
  <si>
    <t>Tên đơn vị báo cáo:</t>
  </si>
  <si>
    <t>Người ký báo cáo</t>
  </si>
  <si>
    <t>Chức danh người ký báo cáo</t>
  </si>
  <si>
    <t>Ngày ký báo cáo</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</si>
  <si>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</si>
  <si>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 </t>
  </si>
  <si>
    <t xml:space="preserve">CHIA THEO CƠ QUAN THI HÀNH ÁN </t>
  </si>
  <si>
    <t xml:space="preserve"> CỤC TRƯỞNG</t>
  </si>
  <si>
    <t>Sơn  Duy Oai</t>
  </si>
  <si>
    <t>(đã ký)</t>
  </si>
  <si>
    <t>Tháng 7 năm 2018</t>
  </si>
  <si>
    <t>Hậu Giang, ngày 03 tháng 8 năm 2018</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</si>
</sst>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0;[Red]0"/>
  </numFmts>
  <fonts count="96">
    <font>
      <sz val="10"/>
      <name val="Arial"/>
      <family val="0"/>
    </font>
    <font>
      <b/>
      <sz val="13"/>
      <name val="Times New Roman"/>
      <family val="1"/>
    </font>
    <font>
      <sz val="12"/>
      <name val=".VnTime"/>
      <family val="2"/>
    </font>
    <font>
      <sz val="11"/>
      <name val="Times New Roman"/>
      <family val="1"/>
    </font>
    <font>
      <b/>
      <sz val="12"/>
      <name val=".VnTime"/>
      <family val="2"/>
    </font>
    <font>
      <sz val="13"/>
      <name val="Times New Roman"/>
      <family val="1"/>
    </font>
    <font>
      <b/>
      <sz val="12"/>
      <name val="Times New Roman"/>
      <family val="1"/>
    </font>
    <font>
      <b/>
      <sz val="11"/>
      <name val="Times New Roman"/>
      <family val="1"/>
    </font>
    <font>
      <b/>
      <sz val="9"/>
      <name val="Times New Roman"/>
      <family val="1"/>
    </font>
    <font>
      <sz val="9"/>
      <name val="Times New Roman"/>
      <family val="1"/>
    </font>
    <font>
      <sz val="9"/>
      <name val=".VnTime"/>
      <family val="2"/>
    </font>
    <font>
      <b/>
      <sz val="10"/>
      <name val="Times New Roman"/>
      <family val="1"/>
    </font>
    <font>
      <sz val="10"/>
      <name val="Times New Roman"/>
      <family val="1"/>
    </font>
    <font>
      <sz val="10"/>
      <name val=".VnTime"/>
      <family val="2"/>
    </font>
    <font>
      <sz val="12"/>
      <name val=".VnTimeH"/>
      <family val="2"/>
    </font>
    <font>
      <sz val="10"/>
      <name val=".VnHelvetInsH"/>
      <family val="2"/>
    </font>
    <font>
      <sz val="10"/>
      <name val=".VnTimeH"/>
      <family val="2"/>
    </font>
    <font>
      <b/>
      <sz val="14"/>
      <name val="Times New Roman"/>
      <family val="1"/>
    </font>
    <font>
      <sz val="14"/>
      <name val="Times New Roman"/>
      <family val="1"/>
    </font>
    <font>
      <sz val="10"/>
      <color indexed="10"/>
      <name val="Times New Roman"/>
      <family val="1"/>
    </font>
    <font>
      <sz val="8"/>
      <name val="Times New Roman"/>
      <family val="1"/>
    </font>
    <font>
      <sz val="8"/>
      <name val=".VnTime"/>
      <family val="2"/>
    </font>
    <font>
      <sz val="12"/>
      <name val="Times New Roman"/>
      <family val="1"/>
    </font>
    <font>
      <b/>
      <sz val="8"/>
      <name val="Times New Roman"/>
      <family val="1"/>
    </font>
    <font>
      <b/>
      <sz val="12"/>
      <name val=".VnTimeH"/>
      <family val="2"/>
    </font>
    <font>
      <b/>
      <sz val="10"/>
      <name val=".VnTimeH"/>
      <family val="2"/>
    </font>
    <font>
      <i/>
      <sz val="10"/>
      <name val="Times New Roman"/>
      <family val="1"/>
    </font>
    <font>
      <i/>
      <sz val="11"/>
      <name val="Times New Roman"/>
      <family val="1"/>
    </font>
    <font>
      <b/>
      <i/>
      <sz val="11"/>
      <name val="Times New Roman"/>
      <family val="1"/>
    </font>
    <font>
      <i/>
      <sz val="12"/>
      <name val="Times New Roman"/>
      <family val="1"/>
    </font>
    <font>
      <i/>
      <sz val="13"/>
      <name val="Times New Roman"/>
      <family val="1"/>
    </font>
    <font>
      <b/>
      <i/>
      <sz val="10"/>
      <name val="Times New Roman"/>
      <family val="1"/>
    </font>
    <font>
      <sz val="15"/>
      <name val="Times New Roman"/>
      <family val="1"/>
    </font>
    <font>
      <b/>
      <sz val="7"/>
      <name val="Times New Roman"/>
      <family val="1"/>
    </font>
    <font>
      <sz val="7"/>
      <name val="Times New Roman"/>
      <family val="1"/>
    </font>
    <font>
      <sz val="7"/>
      <name val="Arial"/>
      <family val="2"/>
    </font>
    <font>
      <sz val="13"/>
      <name val="Arial"/>
      <family val="2"/>
    </font>
    <font>
      <sz val="11"/>
      <name val="Arial"/>
      <family val="2"/>
    </font>
    <font>
      <i/>
      <sz val="11"/>
      <color indexed="10"/>
      <name val="Times New Roman"/>
      <family val="1"/>
    </font>
    <font>
      <sz val="11"/>
      <color indexed="10"/>
      <name val="Times New Roman"/>
      <family val="1"/>
    </font>
    <font>
      <b/>
      <i/>
      <sz val="11"/>
      <color indexed="10"/>
      <name val="Times New Roman"/>
      <family val="1"/>
    </font>
    <font>
      <sz val="11"/>
      <color indexed="8"/>
      <name val="Times New Roman"/>
      <family val="1"/>
    </font>
    <font>
      <b/>
      <i/>
      <sz val="12"/>
      <name val="Times New Roman"/>
      <family val="1"/>
    </font>
    <font>
      <i/>
      <sz val="17"/>
      <name val="Times New Roman"/>
      <family val="1"/>
    </font>
    <font>
      <sz val="17"/>
      <name val="Times New Roman"/>
      <family val="1"/>
    </font>
    <font>
      <b/>
      <sz val="17"/>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0"/>
      <name val="Times New Roman"/>
      <family val="1"/>
    </font>
    <font>
      <sz val="12"/>
      <color indexed="10"/>
      <name val="Times New Roman"/>
      <family val="1"/>
    </font>
    <font>
      <b/>
      <sz val="11"/>
      <color indexed="10"/>
      <name val="Times New Roman"/>
      <family val="1"/>
    </font>
    <font>
      <sz val="13"/>
      <color indexed="10"/>
      <name val="Times New Roman"/>
      <family val="1"/>
    </font>
    <font>
      <sz val="10"/>
      <color indexed="10"/>
      <name val=".VnTime"/>
      <family val="2"/>
    </font>
    <font>
      <b/>
      <sz val="10"/>
      <color indexed="10"/>
      <name val="Times New Roman"/>
      <family val="1"/>
    </font>
    <font>
      <sz val="10"/>
      <color indexed="8"/>
      <name val="Times New Roman"/>
      <family val="1"/>
    </font>
    <font>
      <sz val="14"/>
      <color theme="1"/>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b/>
      <sz val="18"/>
      <color theme="3"/>
      <name val="Cambria"/>
      <family val="2"/>
    </font>
    <font>
      <b/>
      <sz val="14"/>
      <color theme="1"/>
      <name val="Times New Roman"/>
      <family val="2"/>
    </font>
    <font>
      <sz val="14"/>
      <color rgb="FFFF0000"/>
      <name val="Times New Roman"/>
      <family val="2"/>
    </font>
    <font>
      <b/>
      <sz val="12"/>
      <color rgb="FFFF0000"/>
      <name val="Times New Roman"/>
      <family val="1"/>
    </font>
    <font>
      <sz val="12"/>
      <color rgb="FFFF0000"/>
      <name val="Times New Roman"/>
      <family val="1"/>
    </font>
    <font>
      <sz val="10"/>
      <color rgb="FFFF0000"/>
      <name val="Times New Roman"/>
      <family val="1"/>
    </font>
    <font>
      <b/>
      <sz val="11"/>
      <color rgb="FFFF0000"/>
      <name val="Times New Roman"/>
      <family val="1"/>
    </font>
    <font>
      <sz val="11"/>
      <color rgb="FFFF0000"/>
      <name val="Times New Roman"/>
      <family val="1"/>
    </font>
    <font>
      <sz val="13"/>
      <color rgb="FFFF0000"/>
      <name val="Times New Roman"/>
      <family val="1"/>
    </font>
    <font>
      <sz val="10"/>
      <color rgb="FFFF0000"/>
      <name val=".VnTime"/>
      <family val="2"/>
    </font>
    <font>
      <b/>
      <sz val="10"/>
      <color rgb="FFFF0000"/>
      <name val="Times New Roman"/>
      <family val="1"/>
    </font>
    <font>
      <sz val="10"/>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0" borderId="0">
      <alignment/>
      <protection/>
    </xf>
    <xf numFmtId="0" fontId="22" fillId="0" borderId="0">
      <alignment/>
      <protection/>
    </xf>
    <xf numFmtId="0" fontId="0"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759">
    <xf numFmtId="0" fontId="0" fillId="0" borderId="0" xfId="0" applyAlignment="1">
      <alignment/>
    </xf>
    <xf numFmtId="2" fontId="0" fillId="0" borderId="0" xfId="0" applyNumberFormat="1" applyFont="1" applyAlignment="1">
      <alignment horizontal="left"/>
    </xf>
    <xf numFmtId="2" fontId="2" fillId="0" borderId="0" xfId="0" applyNumberFormat="1" applyFont="1" applyAlignment="1">
      <alignment/>
    </xf>
    <xf numFmtId="2" fontId="4" fillId="0" borderId="0" xfId="0" applyNumberFormat="1" applyFont="1" applyBorder="1" applyAlignment="1">
      <alignment/>
    </xf>
    <xf numFmtId="2" fontId="0" fillId="0" borderId="0" xfId="0" applyNumberFormat="1" applyFont="1" applyAlignment="1">
      <alignment/>
    </xf>
    <xf numFmtId="2" fontId="2" fillId="0" borderId="0" xfId="0" applyNumberFormat="1" applyFont="1" applyBorder="1" applyAlignment="1">
      <alignment/>
    </xf>
    <xf numFmtId="2" fontId="0" fillId="0" borderId="0" xfId="0" applyNumberFormat="1" applyFont="1" applyAlignment="1">
      <alignment/>
    </xf>
    <xf numFmtId="2" fontId="6" fillId="0" borderId="0" xfId="0" applyNumberFormat="1" applyFont="1" applyAlignment="1">
      <alignment/>
    </xf>
    <xf numFmtId="2" fontId="3" fillId="0" borderId="0" xfId="0" applyNumberFormat="1" applyFont="1" applyAlignment="1">
      <alignment/>
    </xf>
    <xf numFmtId="2" fontId="6" fillId="0" borderId="0" xfId="0" applyNumberFormat="1" applyFont="1" applyAlignment="1">
      <alignment wrapText="1"/>
    </xf>
    <xf numFmtId="49" fontId="0" fillId="0" borderId="0" xfId="0" applyNumberFormat="1" applyFont="1" applyAlignment="1">
      <alignment/>
    </xf>
    <xf numFmtId="2" fontId="6" fillId="0" borderId="0" xfId="0" applyNumberFormat="1" applyFont="1" applyBorder="1" applyAlignment="1">
      <alignment/>
    </xf>
    <xf numFmtId="2" fontId="6" fillId="0" borderId="0" xfId="0" applyNumberFormat="1" applyFont="1" applyBorder="1" applyAlignment="1">
      <alignment wrapText="1"/>
    </xf>
    <xf numFmtId="2" fontId="3" fillId="0" borderId="0" xfId="0" applyNumberFormat="1" applyFont="1" applyBorder="1" applyAlignment="1">
      <alignment/>
    </xf>
    <xf numFmtId="2" fontId="3" fillId="0" borderId="10" xfId="0" applyNumberFormat="1" applyFont="1" applyBorder="1" applyAlignment="1">
      <alignment horizontal="center" vertical="center" wrapText="1"/>
    </xf>
    <xf numFmtId="2" fontId="2" fillId="0" borderId="0" xfId="0" applyNumberFormat="1" applyFont="1" applyBorder="1" applyAlignment="1">
      <alignment horizontal="center"/>
    </xf>
    <xf numFmtId="2" fontId="3" fillId="0" borderId="11" xfId="0" applyNumberFormat="1" applyFont="1" applyBorder="1" applyAlignment="1">
      <alignment horizontal="center" vertical="center" wrapText="1"/>
    </xf>
    <xf numFmtId="1" fontId="9" fillId="0" borderId="12" xfId="0" applyNumberFormat="1" applyFont="1" applyBorder="1" applyAlignment="1">
      <alignment horizontal="center"/>
    </xf>
    <xf numFmtId="2" fontId="10" fillId="0" borderId="0" xfId="0" applyNumberFormat="1" applyFont="1" applyBorder="1" applyAlignment="1">
      <alignment horizontal="center"/>
    </xf>
    <xf numFmtId="2" fontId="10" fillId="0" borderId="0" xfId="0" applyNumberFormat="1" applyFont="1" applyAlignment="1">
      <alignment horizontal="center"/>
    </xf>
    <xf numFmtId="49" fontId="8" fillId="0" borderId="13" xfId="0" applyNumberFormat="1" applyFont="1" applyBorder="1" applyAlignment="1">
      <alignment horizontal="center" vertical="center"/>
    </xf>
    <xf numFmtId="2" fontId="11" fillId="0" borderId="13" xfId="0" applyNumberFormat="1" applyFont="1" applyBorder="1" applyAlignment="1">
      <alignment horizontal="left"/>
    </xf>
    <xf numFmtId="1" fontId="87" fillId="0" borderId="11" xfId="0" applyNumberFormat="1" applyFont="1" applyBorder="1" applyAlignment="1">
      <alignment horizontal="right"/>
    </xf>
    <xf numFmtId="49" fontId="9" fillId="0" borderId="11" xfId="0" applyNumberFormat="1" applyFont="1" applyBorder="1" applyAlignment="1">
      <alignment horizontal="center" vertical="center"/>
    </xf>
    <xf numFmtId="1" fontId="12" fillId="0" borderId="11" xfId="0" applyNumberFormat="1" applyFont="1" applyBorder="1" applyAlignment="1">
      <alignment horizontal="left"/>
    </xf>
    <xf numFmtId="1" fontId="6" fillId="0" borderId="11" xfId="0" applyNumberFormat="1" applyFont="1" applyBorder="1" applyAlignment="1">
      <alignment horizontal="right"/>
    </xf>
    <xf numFmtId="49" fontId="8" fillId="0" borderId="11" xfId="0" applyNumberFormat="1" applyFont="1" applyBorder="1" applyAlignment="1">
      <alignment horizontal="center" vertical="center"/>
    </xf>
    <xf numFmtId="1" fontId="11" fillId="0" borderId="11" xfId="0" applyNumberFormat="1" applyFont="1" applyBorder="1" applyAlignment="1">
      <alignment horizontal="left"/>
    </xf>
    <xf numFmtId="1" fontId="11" fillId="0" borderId="14" xfId="0" applyNumberFormat="1" applyFont="1" applyBorder="1" applyAlignment="1">
      <alignment horizontal="left"/>
    </xf>
    <xf numFmtId="1" fontId="88" fillId="0" borderId="11" xfId="0" applyNumberFormat="1" applyFont="1" applyBorder="1" applyAlignment="1">
      <alignment horizontal="right"/>
    </xf>
    <xf numFmtId="2" fontId="12" fillId="0" borderId="11" xfId="0" applyNumberFormat="1" applyFont="1" applyBorder="1" applyAlignment="1">
      <alignment horizontal="left" vertical="center" wrapText="1"/>
    </xf>
    <xf numFmtId="49" fontId="8" fillId="0" borderId="14" xfId="0" applyNumberFormat="1" applyFont="1" applyBorder="1" applyAlignment="1">
      <alignment horizontal="center" vertical="center" wrapText="1"/>
    </xf>
    <xf numFmtId="2" fontId="11" fillId="0" borderId="11" xfId="0" applyNumberFormat="1" applyFont="1" applyBorder="1" applyAlignment="1">
      <alignment horizontal="left" wrapText="1"/>
    </xf>
    <xf numFmtId="2" fontId="7" fillId="0" borderId="11" xfId="0" applyNumberFormat="1" applyFont="1" applyBorder="1" applyAlignment="1">
      <alignment/>
    </xf>
    <xf numFmtId="49" fontId="7" fillId="0" borderId="0" xfId="0" applyNumberFormat="1" applyFont="1" applyBorder="1" applyAlignment="1">
      <alignment/>
    </xf>
    <xf numFmtId="1" fontId="12" fillId="0" borderId="0" xfId="0" applyNumberFormat="1" applyFont="1" applyBorder="1" applyAlignment="1">
      <alignment horizontal="left"/>
    </xf>
    <xf numFmtId="2" fontId="12" fillId="0" borderId="15" xfId="0" applyNumberFormat="1" applyFont="1" applyBorder="1" applyAlignment="1">
      <alignment/>
    </xf>
    <xf numFmtId="2" fontId="89" fillId="0" borderId="15" xfId="0" applyNumberFormat="1" applyFont="1" applyBorder="1" applyAlignment="1">
      <alignment/>
    </xf>
    <xf numFmtId="49" fontId="3" fillId="0" borderId="0" xfId="0" applyNumberFormat="1" applyFont="1" applyBorder="1" applyAlignment="1">
      <alignment/>
    </xf>
    <xf numFmtId="2" fontId="3" fillId="0" borderId="0" xfId="0" applyNumberFormat="1" applyFont="1" applyBorder="1" applyAlignment="1">
      <alignment/>
    </xf>
    <xf numFmtId="2" fontId="7" fillId="0" borderId="0" xfId="0" applyNumberFormat="1" applyFont="1" applyBorder="1" applyAlignment="1">
      <alignment wrapText="1"/>
    </xf>
    <xf numFmtId="2" fontId="0" fillId="0" borderId="0" xfId="0" applyNumberFormat="1" applyFont="1" applyBorder="1" applyAlignment="1">
      <alignment/>
    </xf>
    <xf numFmtId="49" fontId="13" fillId="0" borderId="0" xfId="0" applyNumberFormat="1" applyFont="1" applyBorder="1" applyAlignment="1">
      <alignment/>
    </xf>
    <xf numFmtId="2" fontId="12" fillId="0" borderId="0" xfId="0" applyNumberFormat="1" applyFont="1" applyBorder="1" applyAlignment="1">
      <alignment horizontal="left" vertical="center" wrapText="1"/>
    </xf>
    <xf numFmtId="2" fontId="14" fillId="0" borderId="0" xfId="0" applyNumberFormat="1" applyFont="1" applyBorder="1" applyAlignment="1">
      <alignment/>
    </xf>
    <xf numFmtId="2" fontId="13" fillId="0" borderId="0" xfId="0" applyNumberFormat="1" applyFont="1" applyBorder="1" applyAlignment="1">
      <alignment/>
    </xf>
    <xf numFmtId="49" fontId="10" fillId="0" borderId="0" xfId="0" applyNumberFormat="1" applyFont="1" applyBorder="1" applyAlignment="1">
      <alignment horizontal="center"/>
    </xf>
    <xf numFmtId="49" fontId="2" fillId="0" borderId="0" xfId="0" applyNumberFormat="1" applyFont="1" applyBorder="1" applyAlignment="1">
      <alignment/>
    </xf>
    <xf numFmtId="2" fontId="15" fillId="0" borderId="0" xfId="0" applyNumberFormat="1" applyFont="1" applyBorder="1" applyAlignment="1">
      <alignment horizontal="center"/>
    </xf>
    <xf numFmtId="2" fontId="16" fillId="0" borderId="0" xfId="0" applyNumberFormat="1" applyFont="1" applyBorder="1" applyAlignment="1">
      <alignment/>
    </xf>
    <xf numFmtId="49" fontId="2" fillId="0" borderId="0" xfId="0" applyNumberFormat="1" applyFont="1" applyAlignment="1">
      <alignment/>
    </xf>
    <xf numFmtId="49" fontId="1" fillId="0" borderId="0" xfId="0" applyNumberFormat="1" applyFont="1" applyAlignment="1">
      <alignment horizontal="center"/>
    </xf>
    <xf numFmtId="49" fontId="17" fillId="0" borderId="11" xfId="0" applyNumberFormat="1" applyFont="1" applyBorder="1" applyAlignment="1">
      <alignment horizontal="center"/>
    </xf>
    <xf numFmtId="49" fontId="12" fillId="0" borderId="11" xfId="0" applyNumberFormat="1" applyFont="1" applyBorder="1" applyAlignment="1">
      <alignment horizontal="center"/>
    </xf>
    <xf numFmtId="49" fontId="6" fillId="0" borderId="11" xfId="0" applyNumberFormat="1" applyFont="1" applyBorder="1" applyAlignment="1">
      <alignment horizontal="center"/>
    </xf>
    <xf numFmtId="49" fontId="6" fillId="0" borderId="11" xfId="0" applyNumberFormat="1" applyFont="1" applyBorder="1" applyAlignment="1">
      <alignment/>
    </xf>
    <xf numFmtId="3" fontId="88" fillId="0" borderId="11" xfId="0" applyNumberFormat="1" applyFont="1" applyBorder="1" applyAlignment="1">
      <alignment/>
    </xf>
    <xf numFmtId="49" fontId="0" fillId="0" borderId="11" xfId="0" applyNumberFormat="1" applyFont="1" applyBorder="1" applyAlignment="1">
      <alignment/>
    </xf>
    <xf numFmtId="3" fontId="3" fillId="0" borderId="11" xfId="0" applyNumberFormat="1" applyFont="1" applyBorder="1" applyAlignment="1">
      <alignment/>
    </xf>
    <xf numFmtId="49" fontId="3" fillId="0" borderId="0" xfId="0" applyNumberFormat="1" applyFont="1" applyAlignment="1">
      <alignment/>
    </xf>
    <xf numFmtId="49" fontId="0" fillId="0" borderId="11" xfId="0" applyNumberFormat="1" applyBorder="1" applyAlignment="1">
      <alignment/>
    </xf>
    <xf numFmtId="3" fontId="90" fillId="0" borderId="11" xfId="0" applyNumberFormat="1" applyFont="1" applyBorder="1" applyAlignment="1">
      <alignment/>
    </xf>
    <xf numFmtId="49" fontId="7" fillId="0" borderId="0" xfId="0" applyNumberFormat="1" applyFont="1" applyAlignment="1">
      <alignment/>
    </xf>
    <xf numFmtId="2" fontId="0" fillId="0" borderId="11" xfId="0" applyNumberFormat="1" applyFont="1" applyBorder="1" applyAlignment="1">
      <alignment horizontal="left" vertical="center" wrapText="1"/>
    </xf>
    <xf numFmtId="3" fontId="91" fillId="0" borderId="11" xfId="0" applyNumberFormat="1" applyFont="1" applyBorder="1" applyAlignment="1">
      <alignment/>
    </xf>
    <xf numFmtId="49" fontId="0" fillId="0" borderId="0" xfId="0" applyNumberFormat="1" applyFont="1" applyBorder="1" applyAlignment="1">
      <alignment/>
    </xf>
    <xf numFmtId="49" fontId="5" fillId="0" borderId="0" xfId="0" applyNumberFormat="1" applyFont="1" applyBorder="1" applyAlignment="1">
      <alignment horizontal="left" wrapText="1"/>
    </xf>
    <xf numFmtId="49" fontId="5" fillId="0" borderId="0" xfId="0" applyNumberFormat="1" applyFont="1" applyBorder="1" applyAlignment="1">
      <alignment horizontal="center" wrapText="1"/>
    </xf>
    <xf numFmtId="49" fontId="6" fillId="0" borderId="0" xfId="0" applyNumberFormat="1" applyFont="1" applyAlignment="1">
      <alignment horizontal="left"/>
    </xf>
    <xf numFmtId="49" fontId="6" fillId="0" borderId="0" xfId="0" applyNumberFormat="1" applyFont="1" applyBorder="1" applyAlignment="1">
      <alignment horizontal="center"/>
    </xf>
    <xf numFmtId="0" fontId="0" fillId="0" borderId="0" xfId="0" applyFont="1" applyAlignment="1">
      <alignment/>
    </xf>
    <xf numFmtId="0" fontId="5" fillId="0" borderId="0" xfId="0" applyFont="1" applyAlignment="1">
      <alignment horizontal="left"/>
    </xf>
    <xf numFmtId="49" fontId="0" fillId="0" borderId="0" xfId="0" applyNumberFormat="1" applyFont="1" applyAlignment="1">
      <alignment horizontal="center"/>
    </xf>
    <xf numFmtId="49" fontId="0" fillId="0" borderId="0" xfId="0" applyNumberFormat="1" applyFont="1" applyAlignment="1">
      <alignment/>
    </xf>
    <xf numFmtId="49" fontId="5" fillId="0" borderId="0" xfId="0" applyNumberFormat="1" applyFont="1" applyBorder="1" applyAlignment="1">
      <alignment horizontal="left"/>
    </xf>
    <xf numFmtId="49" fontId="7" fillId="0" borderId="0" xfId="0" applyNumberFormat="1" applyFont="1" applyAlignment="1">
      <alignment/>
    </xf>
    <xf numFmtId="49" fontId="3" fillId="0" borderId="0" xfId="0" applyNumberFormat="1" applyFont="1" applyAlignment="1">
      <alignment horizontal="left"/>
    </xf>
    <xf numFmtId="49" fontId="3" fillId="0" borderId="0" xfId="0" applyNumberFormat="1" applyFont="1" applyAlignment="1">
      <alignment/>
    </xf>
    <xf numFmtId="49" fontId="0" fillId="0" borderId="0" xfId="0" applyNumberFormat="1" applyFont="1" applyAlignment="1">
      <alignment horizontal="left"/>
    </xf>
    <xf numFmtId="49" fontId="0" fillId="33" borderId="0" xfId="0" applyNumberFormat="1" applyFont="1" applyFill="1" applyAlignment="1">
      <alignment horizontal="left"/>
    </xf>
    <xf numFmtId="49" fontId="0" fillId="33" borderId="0" xfId="0" applyNumberFormat="1" applyFont="1" applyFill="1" applyAlignment="1">
      <alignment/>
    </xf>
    <xf numFmtId="49" fontId="0" fillId="34" borderId="0" xfId="0" applyNumberFormat="1" applyFont="1" applyFill="1" applyAlignment="1">
      <alignment horizontal="left"/>
    </xf>
    <xf numFmtId="49" fontId="92" fillId="0" borderId="0" xfId="0" applyNumberFormat="1" applyFont="1" applyAlignment="1">
      <alignment horizontal="left"/>
    </xf>
    <xf numFmtId="2" fontId="0" fillId="0" borderId="0" xfId="0" applyNumberFormat="1" applyAlignment="1">
      <alignment/>
    </xf>
    <xf numFmtId="2" fontId="2" fillId="0" borderId="16" xfId="0" applyNumberFormat="1" applyFont="1" applyBorder="1" applyAlignment="1">
      <alignment/>
    </xf>
    <xf numFmtId="2" fontId="2" fillId="0" borderId="0" xfId="0" applyNumberFormat="1" applyFont="1" applyBorder="1" applyAlignment="1">
      <alignment/>
    </xf>
    <xf numFmtId="1" fontId="87" fillId="0" borderId="10" xfId="0" applyNumberFormat="1" applyFont="1" applyBorder="1" applyAlignment="1">
      <alignment horizontal="right"/>
    </xf>
    <xf numFmtId="172" fontId="93" fillId="0" borderId="0" xfId="42" applyNumberFormat="1" applyFont="1" applyBorder="1" applyAlignment="1">
      <alignment/>
    </xf>
    <xf numFmtId="172" fontId="2" fillId="0" borderId="0" xfId="42" applyNumberFormat="1" applyFont="1" applyBorder="1" applyAlignment="1">
      <alignment/>
    </xf>
    <xf numFmtId="172" fontId="2" fillId="0" borderId="0" xfId="42" applyNumberFormat="1" applyFont="1" applyAlignment="1">
      <alignment/>
    </xf>
    <xf numFmtId="1" fontId="6" fillId="0" borderId="10" xfId="0" applyNumberFormat="1" applyFont="1" applyBorder="1" applyAlignment="1">
      <alignment horizontal="right"/>
    </xf>
    <xf numFmtId="172" fontId="13" fillId="0" borderId="0" xfId="42" applyNumberFormat="1" applyFont="1" applyBorder="1" applyAlignment="1">
      <alignment/>
    </xf>
    <xf numFmtId="172" fontId="13" fillId="0" borderId="0" xfId="42" applyNumberFormat="1" applyFont="1" applyAlignment="1">
      <alignment/>
    </xf>
    <xf numFmtId="2" fontId="13" fillId="0" borderId="0" xfId="0" applyNumberFormat="1" applyFont="1" applyAlignment="1">
      <alignment/>
    </xf>
    <xf numFmtId="1" fontId="87" fillId="0" borderId="13" xfId="0" applyNumberFormat="1" applyFont="1" applyBorder="1" applyAlignment="1">
      <alignment horizontal="right"/>
    </xf>
    <xf numFmtId="2" fontId="6" fillId="0" borderId="11" xfId="0" applyNumberFormat="1" applyFont="1" applyBorder="1" applyAlignment="1">
      <alignment/>
    </xf>
    <xf numFmtId="2" fontId="7" fillId="0" borderId="0" xfId="0" applyNumberFormat="1" applyFont="1" applyBorder="1" applyAlignment="1">
      <alignment horizontal="center"/>
    </xf>
    <xf numFmtId="49" fontId="12" fillId="0" borderId="0" xfId="0" applyNumberFormat="1" applyFont="1" applyBorder="1" applyAlignment="1">
      <alignment/>
    </xf>
    <xf numFmtId="2" fontId="12" fillId="0" borderId="0" xfId="0" applyNumberFormat="1" applyFont="1" applyBorder="1" applyAlignment="1">
      <alignment/>
    </xf>
    <xf numFmtId="49" fontId="17" fillId="0" borderId="11" xfId="0" applyNumberFormat="1" applyFont="1" applyBorder="1" applyAlignment="1">
      <alignment horizontal="center" vertical="center" wrapText="1"/>
    </xf>
    <xf numFmtId="49" fontId="12" fillId="0" borderId="11" xfId="0" applyNumberFormat="1" applyFont="1" applyBorder="1" applyAlignment="1">
      <alignment horizontal="center" vertical="center"/>
    </xf>
    <xf numFmtId="49" fontId="0" fillId="0" borderId="0" xfId="0" applyNumberFormat="1" applyFont="1" applyAlignment="1">
      <alignment vertical="center"/>
    </xf>
    <xf numFmtId="3" fontId="87" fillId="0" borderId="11" xfId="0" applyNumberFormat="1" applyFont="1" applyBorder="1" applyAlignment="1">
      <alignment/>
    </xf>
    <xf numFmtId="49" fontId="0" fillId="0" borderId="11" xfId="0" applyNumberFormat="1" applyFont="1" applyBorder="1" applyAlignment="1">
      <alignment horizontal="center"/>
    </xf>
    <xf numFmtId="3" fontId="0" fillId="0" borderId="11" xfId="0" applyNumberFormat="1" applyFont="1" applyBorder="1" applyAlignment="1">
      <alignment/>
    </xf>
    <xf numFmtId="49" fontId="0" fillId="0" borderId="0" xfId="0" applyNumberFormat="1" applyFont="1" applyBorder="1" applyAlignment="1">
      <alignment horizontal="center"/>
    </xf>
    <xf numFmtId="2" fontId="0" fillId="35" borderId="0" xfId="0" applyNumberFormat="1" applyFont="1" applyFill="1" applyBorder="1" applyAlignment="1">
      <alignment horizontal="left"/>
    </xf>
    <xf numFmtId="2" fontId="1" fillId="35" borderId="0" xfId="0" applyNumberFormat="1" applyFont="1" applyFill="1" applyAlignment="1">
      <alignment/>
    </xf>
    <xf numFmtId="2" fontId="0" fillId="35" borderId="0" xfId="0" applyNumberFormat="1" applyFont="1" applyFill="1" applyAlignment="1">
      <alignment/>
    </xf>
    <xf numFmtId="2" fontId="0" fillId="35" borderId="0" xfId="0" applyNumberFormat="1" applyFont="1" applyFill="1" applyAlignment="1">
      <alignment/>
    </xf>
    <xf numFmtId="2" fontId="0" fillId="35" borderId="0" xfId="0" applyNumberFormat="1" applyFill="1" applyAlignment="1">
      <alignment/>
    </xf>
    <xf numFmtId="2" fontId="2" fillId="35" borderId="0" xfId="0" applyNumberFormat="1" applyFont="1" applyFill="1" applyAlignment="1">
      <alignment/>
    </xf>
    <xf numFmtId="2" fontId="3" fillId="35" borderId="0" xfId="0" applyNumberFormat="1" applyFont="1" applyFill="1" applyAlignment="1">
      <alignment/>
    </xf>
    <xf numFmtId="2" fontId="6" fillId="35" borderId="0" xfId="0" applyNumberFormat="1" applyFont="1" applyFill="1" applyBorder="1" applyAlignment="1">
      <alignment/>
    </xf>
    <xf numFmtId="2" fontId="5" fillId="35" borderId="0" xfId="0" applyNumberFormat="1" applyFont="1" applyFill="1" applyAlignment="1">
      <alignment/>
    </xf>
    <xf numFmtId="2" fontId="0" fillId="35" borderId="0" xfId="0" applyNumberFormat="1" applyFont="1" applyFill="1" applyBorder="1" applyAlignment="1">
      <alignment/>
    </xf>
    <xf numFmtId="2" fontId="6" fillId="35" borderId="0" xfId="0" applyNumberFormat="1" applyFont="1" applyFill="1" applyAlignment="1">
      <alignment/>
    </xf>
    <xf numFmtId="2" fontId="6" fillId="35" borderId="0" xfId="0" applyNumberFormat="1" applyFont="1" applyFill="1" applyAlignment="1">
      <alignment wrapText="1"/>
    </xf>
    <xf numFmtId="49" fontId="0" fillId="35" borderId="0" xfId="0" applyNumberFormat="1" applyFont="1" applyFill="1" applyAlignment="1">
      <alignment/>
    </xf>
    <xf numFmtId="1" fontId="11" fillId="35" borderId="0" xfId="0" applyNumberFormat="1" applyFont="1" applyFill="1" applyBorder="1" applyAlignment="1">
      <alignment horizontal="left"/>
    </xf>
    <xf numFmtId="2" fontId="6" fillId="35" borderId="0" xfId="0" applyNumberFormat="1" applyFont="1" applyFill="1" applyBorder="1" applyAlignment="1">
      <alignment wrapText="1"/>
    </xf>
    <xf numFmtId="2" fontId="3" fillId="35" borderId="0" xfId="0" applyNumberFormat="1" applyFont="1" applyFill="1" applyBorder="1" applyAlignment="1">
      <alignment/>
    </xf>
    <xf numFmtId="2" fontId="3" fillId="35" borderId="10" xfId="0" applyNumberFormat="1" applyFont="1" applyFill="1" applyBorder="1" applyAlignment="1">
      <alignment horizontal="center" vertical="center" wrapText="1"/>
    </xf>
    <xf numFmtId="2" fontId="3" fillId="35" borderId="11"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1" fontId="3" fillId="35" borderId="12" xfId="0" applyNumberFormat="1" applyFont="1" applyFill="1" applyBorder="1" applyAlignment="1">
      <alignment horizontal="center"/>
    </xf>
    <xf numFmtId="2" fontId="20" fillId="35" borderId="0" xfId="0" applyNumberFormat="1" applyFont="1" applyFill="1" applyBorder="1" applyAlignment="1">
      <alignment horizontal="center"/>
    </xf>
    <xf numFmtId="2" fontId="21" fillId="35" borderId="0" xfId="0" applyNumberFormat="1" applyFont="1" applyFill="1" applyAlignment="1">
      <alignment horizontal="center"/>
    </xf>
    <xf numFmtId="49" fontId="8" fillId="35" borderId="13" xfId="0" applyNumberFormat="1" applyFont="1" applyFill="1" applyBorder="1" applyAlignment="1">
      <alignment horizontal="center" vertical="center"/>
    </xf>
    <xf numFmtId="2" fontId="11" fillId="35" borderId="13" xfId="0" applyNumberFormat="1" applyFont="1" applyFill="1" applyBorder="1" applyAlignment="1">
      <alignment horizontal="left"/>
    </xf>
    <xf numFmtId="172" fontId="94" fillId="35" borderId="11" xfId="42" applyNumberFormat="1" applyFont="1" applyFill="1" applyBorder="1" applyAlignment="1">
      <alignment horizontal="right"/>
    </xf>
    <xf numFmtId="172" fontId="94" fillId="35" borderId="10" xfId="42" applyNumberFormat="1" applyFont="1" applyFill="1" applyBorder="1" applyAlignment="1">
      <alignment horizontal="right"/>
    </xf>
    <xf numFmtId="172" fontId="22" fillId="35" borderId="0" xfId="42" applyNumberFormat="1" applyFont="1" applyFill="1" applyBorder="1" applyAlignment="1">
      <alignment/>
    </xf>
    <xf numFmtId="43" fontId="22" fillId="35" borderId="0" xfId="42" applyFont="1" applyFill="1" applyBorder="1" applyAlignment="1">
      <alignment/>
    </xf>
    <xf numFmtId="43" fontId="2" fillId="35" borderId="0" xfId="42" applyFont="1" applyFill="1" applyAlignment="1">
      <alignment/>
    </xf>
    <xf numFmtId="49" fontId="9" fillId="35" borderId="11" xfId="0" applyNumberFormat="1" applyFont="1" applyFill="1" applyBorder="1" applyAlignment="1">
      <alignment horizontal="center" vertical="center"/>
    </xf>
    <xf numFmtId="1" fontId="12" fillId="35" borderId="11" xfId="0" applyNumberFormat="1" applyFont="1" applyFill="1" applyBorder="1" applyAlignment="1">
      <alignment horizontal="left"/>
    </xf>
    <xf numFmtId="172" fontId="11" fillId="35" borderId="10" xfId="42" applyNumberFormat="1" applyFont="1" applyFill="1" applyBorder="1" applyAlignment="1">
      <alignment horizontal="right"/>
    </xf>
    <xf numFmtId="49" fontId="8" fillId="35" borderId="11" xfId="0" applyNumberFormat="1" applyFont="1" applyFill="1" applyBorder="1" applyAlignment="1">
      <alignment horizontal="center" vertical="center"/>
    </xf>
    <xf numFmtId="1" fontId="11" fillId="35" borderId="11" xfId="0" applyNumberFormat="1" applyFont="1" applyFill="1" applyBorder="1" applyAlignment="1">
      <alignment horizontal="left"/>
    </xf>
    <xf numFmtId="1" fontId="11" fillId="35" borderId="14" xfId="0" applyNumberFormat="1" applyFont="1" applyFill="1" applyBorder="1" applyAlignment="1">
      <alignment horizontal="left"/>
    </xf>
    <xf numFmtId="43" fontId="22" fillId="35" borderId="0" xfId="42" applyFont="1" applyFill="1" applyAlignment="1">
      <alignment/>
    </xf>
    <xf numFmtId="2" fontId="12" fillId="35" borderId="11" xfId="0" applyNumberFormat="1" applyFont="1" applyFill="1" applyBorder="1" applyAlignment="1">
      <alignment horizontal="left" vertical="center" wrapText="1"/>
    </xf>
    <xf numFmtId="49" fontId="8" fillId="35" borderId="14" xfId="0" applyNumberFormat="1" applyFont="1" applyFill="1" applyBorder="1" applyAlignment="1">
      <alignment horizontal="center" vertical="center" wrapText="1"/>
    </xf>
    <xf numFmtId="2" fontId="8" fillId="35" borderId="14" xfId="0" applyNumberFormat="1" applyFont="1" applyFill="1" applyBorder="1" applyAlignment="1">
      <alignment horizontal="left" wrapText="1"/>
    </xf>
    <xf numFmtId="2" fontId="6" fillId="35" borderId="11" xfId="0" applyNumberFormat="1" applyFont="1" applyFill="1" applyBorder="1" applyAlignment="1">
      <alignment horizontal="right"/>
    </xf>
    <xf numFmtId="49" fontId="7" fillId="35" borderId="0" xfId="0" applyNumberFormat="1" applyFont="1" applyFill="1" applyBorder="1" applyAlignment="1">
      <alignment/>
    </xf>
    <xf numFmtId="49" fontId="12" fillId="35" borderId="0" xfId="0" applyNumberFormat="1" applyFont="1" applyFill="1" applyBorder="1" applyAlignment="1">
      <alignment/>
    </xf>
    <xf numFmtId="2" fontId="2" fillId="35" borderId="0" xfId="0" applyNumberFormat="1" applyFont="1" applyFill="1" applyBorder="1" applyAlignment="1">
      <alignment/>
    </xf>
    <xf numFmtId="2" fontId="14" fillId="35" borderId="0" xfId="0" applyNumberFormat="1" applyFont="1" applyFill="1" applyBorder="1" applyAlignment="1">
      <alignment/>
    </xf>
    <xf numFmtId="49" fontId="10" fillId="35" borderId="0" xfId="0" applyNumberFormat="1" applyFont="1" applyFill="1" applyBorder="1" applyAlignment="1">
      <alignment horizontal="center"/>
    </xf>
    <xf numFmtId="2" fontId="10" fillId="35" borderId="0" xfId="0" applyNumberFormat="1" applyFont="1" applyFill="1" applyBorder="1" applyAlignment="1">
      <alignment horizontal="center"/>
    </xf>
    <xf numFmtId="49" fontId="2" fillId="35" borderId="0" xfId="0" applyNumberFormat="1" applyFont="1" applyFill="1" applyBorder="1" applyAlignment="1">
      <alignment/>
    </xf>
    <xf numFmtId="2" fontId="2" fillId="35" borderId="0" xfId="0" applyNumberFormat="1" applyFont="1" applyFill="1" applyBorder="1" applyAlignment="1">
      <alignment horizontal="center"/>
    </xf>
    <xf numFmtId="2" fontId="15" fillId="35" borderId="0" xfId="0" applyNumberFormat="1" applyFont="1" applyFill="1" applyBorder="1" applyAlignment="1">
      <alignment horizontal="center"/>
    </xf>
    <xf numFmtId="2" fontId="16" fillId="35" borderId="0" xfId="0" applyNumberFormat="1" applyFont="1" applyFill="1" applyBorder="1" applyAlignment="1">
      <alignment/>
    </xf>
    <xf numFmtId="49" fontId="2" fillId="35" borderId="0" xfId="0" applyNumberFormat="1" applyFont="1" applyFill="1" applyAlignment="1">
      <alignment/>
    </xf>
    <xf numFmtId="49" fontId="17" fillId="35" borderId="11" xfId="0" applyNumberFormat="1" applyFont="1" applyFill="1" applyBorder="1" applyAlignment="1">
      <alignment horizontal="center"/>
    </xf>
    <xf numFmtId="49" fontId="12" fillId="35" borderId="11" xfId="0" applyNumberFormat="1" applyFont="1" applyFill="1" applyBorder="1" applyAlignment="1">
      <alignment horizontal="center"/>
    </xf>
    <xf numFmtId="49" fontId="6" fillId="35" borderId="11" xfId="0" applyNumberFormat="1" applyFont="1" applyFill="1" applyBorder="1" applyAlignment="1">
      <alignment horizontal="center"/>
    </xf>
    <xf numFmtId="49" fontId="6" fillId="35" borderId="11" xfId="0" applyNumberFormat="1" applyFont="1" applyFill="1" applyBorder="1" applyAlignment="1">
      <alignment/>
    </xf>
    <xf numFmtId="3" fontId="88" fillId="35" borderId="11" xfId="0" applyNumberFormat="1" applyFont="1" applyFill="1" applyBorder="1" applyAlignment="1">
      <alignment/>
    </xf>
    <xf numFmtId="49" fontId="3" fillId="35" borderId="0" xfId="0" applyNumberFormat="1" applyFont="1" applyFill="1" applyAlignment="1">
      <alignment/>
    </xf>
    <xf numFmtId="49" fontId="0" fillId="35" borderId="11" xfId="0" applyNumberFormat="1" applyFont="1" applyFill="1" applyBorder="1" applyAlignment="1">
      <alignment horizontal="center"/>
    </xf>
    <xf numFmtId="49" fontId="0" fillId="35" borderId="11" xfId="0" applyNumberFormat="1" applyFont="1" applyFill="1" applyBorder="1" applyAlignment="1">
      <alignment/>
    </xf>
    <xf numFmtId="3" fontId="3" fillId="35" borderId="11" xfId="0" applyNumberFormat="1" applyFont="1" applyFill="1" applyBorder="1" applyAlignment="1">
      <alignment/>
    </xf>
    <xf numFmtId="49" fontId="0" fillId="35" borderId="11" xfId="0" applyNumberFormat="1" applyFill="1" applyBorder="1" applyAlignment="1">
      <alignment/>
    </xf>
    <xf numFmtId="3" fontId="90" fillId="35" borderId="11" xfId="0" applyNumberFormat="1" applyFont="1" applyFill="1" applyBorder="1" applyAlignment="1">
      <alignment/>
    </xf>
    <xf numFmtId="49" fontId="7" fillId="35" borderId="0" xfId="0" applyNumberFormat="1" applyFont="1" applyFill="1" applyAlignment="1">
      <alignment/>
    </xf>
    <xf numFmtId="2" fontId="6" fillId="35" borderId="11" xfId="0" applyNumberFormat="1" applyFont="1" applyFill="1" applyBorder="1" applyAlignment="1">
      <alignment horizontal="left" vertical="center" wrapText="1"/>
    </xf>
    <xf numFmtId="3" fontId="91" fillId="35" borderId="11" xfId="0" applyNumberFormat="1" applyFont="1" applyFill="1" applyBorder="1" applyAlignment="1">
      <alignment/>
    </xf>
    <xf numFmtId="49" fontId="0" fillId="35" borderId="0" xfId="0" applyNumberFormat="1" applyFont="1" applyFill="1" applyBorder="1" applyAlignment="1">
      <alignment/>
    </xf>
    <xf numFmtId="0" fontId="0" fillId="35" borderId="0" xfId="0" applyFont="1" applyFill="1" applyAlignment="1">
      <alignment/>
    </xf>
    <xf numFmtId="49" fontId="0" fillId="35" borderId="0" xfId="0" applyNumberFormat="1" applyFont="1" applyFill="1" applyAlignment="1">
      <alignment/>
    </xf>
    <xf numFmtId="49" fontId="7" fillId="35" borderId="0" xfId="0" applyNumberFormat="1" applyFont="1" applyFill="1" applyAlignment="1">
      <alignment/>
    </xf>
    <xf numFmtId="49" fontId="3" fillId="35" borderId="0" xfId="0" applyNumberFormat="1" applyFont="1" applyFill="1" applyAlignment="1">
      <alignment/>
    </xf>
    <xf numFmtId="2" fontId="0" fillId="35" borderId="0" xfId="0" applyNumberFormat="1" applyFont="1" applyFill="1" applyAlignment="1">
      <alignment horizontal="left"/>
    </xf>
    <xf numFmtId="1" fontId="9" fillId="35" borderId="12" xfId="0" applyNumberFormat="1" applyFont="1" applyFill="1" applyBorder="1" applyAlignment="1">
      <alignment horizontal="center"/>
    </xf>
    <xf numFmtId="2" fontId="9" fillId="35" borderId="0" xfId="0" applyNumberFormat="1" applyFont="1" applyFill="1" applyBorder="1" applyAlignment="1">
      <alignment horizontal="center"/>
    </xf>
    <xf numFmtId="2" fontId="10" fillId="35" borderId="0" xfId="0" applyNumberFormat="1" applyFont="1" applyFill="1" applyAlignment="1">
      <alignment horizontal="center"/>
    </xf>
    <xf numFmtId="172" fontId="90" fillId="35" borderId="11" xfId="42" applyNumberFormat="1" applyFont="1" applyFill="1" applyBorder="1" applyAlignment="1">
      <alignment horizontal="right"/>
    </xf>
    <xf numFmtId="172" fontId="7" fillId="35" borderId="11" xfId="42" applyNumberFormat="1" applyFont="1" applyFill="1" applyBorder="1" applyAlignment="1">
      <alignment horizontal="right"/>
    </xf>
    <xf numFmtId="2" fontId="11" fillId="35" borderId="14" xfId="0" applyNumberFormat="1" applyFont="1" applyFill="1" applyBorder="1" applyAlignment="1">
      <alignment horizontal="left" wrapText="1"/>
    </xf>
    <xf numFmtId="2" fontId="7" fillId="35" borderId="11" xfId="0" applyNumberFormat="1" applyFont="1" applyFill="1" applyBorder="1" applyAlignment="1">
      <alignment horizontal="right"/>
    </xf>
    <xf numFmtId="2" fontId="7" fillId="35" borderId="0" xfId="0" applyNumberFormat="1" applyFont="1" applyFill="1" applyBorder="1" applyAlignment="1">
      <alignment horizontal="center"/>
    </xf>
    <xf numFmtId="2" fontId="12" fillId="35" borderId="0" xfId="0" applyNumberFormat="1" applyFont="1" applyFill="1" applyBorder="1" applyAlignment="1">
      <alignment/>
    </xf>
    <xf numFmtId="2" fontId="13" fillId="35" borderId="0" xfId="0" applyNumberFormat="1" applyFont="1" applyFill="1" applyBorder="1" applyAlignment="1">
      <alignment/>
    </xf>
    <xf numFmtId="49" fontId="17" fillId="35" borderId="11" xfId="0" applyNumberFormat="1" applyFont="1" applyFill="1" applyBorder="1" applyAlignment="1">
      <alignment horizontal="center" vertical="center"/>
    </xf>
    <xf numFmtId="49" fontId="0" fillId="35" borderId="0" xfId="0" applyNumberFormat="1" applyFont="1" applyFill="1" applyAlignment="1">
      <alignment vertical="center"/>
    </xf>
    <xf numFmtId="3" fontId="87" fillId="35" borderId="11" xfId="0" applyNumberFormat="1" applyFont="1" applyFill="1" applyBorder="1" applyAlignment="1">
      <alignment/>
    </xf>
    <xf numFmtId="3" fontId="0" fillId="35" borderId="11" xfId="0" applyNumberFormat="1" applyFont="1" applyFill="1" applyBorder="1" applyAlignment="1">
      <alignment/>
    </xf>
    <xf numFmtId="49" fontId="0" fillId="35" borderId="0" xfId="0" applyNumberFormat="1" applyFont="1" applyFill="1" applyBorder="1" applyAlignment="1">
      <alignment horizontal="center"/>
    </xf>
    <xf numFmtId="0" fontId="1" fillId="35" borderId="0" xfId="0" applyNumberFormat="1" applyFont="1" applyFill="1" applyAlignment="1">
      <alignment/>
    </xf>
    <xf numFmtId="0" fontId="0" fillId="35" borderId="0" xfId="0" applyFont="1" applyFill="1" applyBorder="1" applyAlignment="1">
      <alignment/>
    </xf>
    <xf numFmtId="0" fontId="2" fillId="35" borderId="0" xfId="0" applyFont="1" applyFill="1" applyBorder="1" applyAlignment="1">
      <alignment/>
    </xf>
    <xf numFmtId="0" fontId="2" fillId="35" borderId="0" xfId="0" applyFont="1" applyFill="1" applyAlignment="1">
      <alignment/>
    </xf>
    <xf numFmtId="0" fontId="6" fillId="35" borderId="0" xfId="0" applyFont="1" applyFill="1" applyAlignment="1">
      <alignment/>
    </xf>
    <xf numFmtId="0" fontId="6" fillId="35" borderId="0" xfId="0" applyNumberFormat="1" applyFont="1" applyFill="1" applyAlignment="1">
      <alignment/>
    </xf>
    <xf numFmtId="0" fontId="3" fillId="35" borderId="10" xfId="0" applyNumberFormat="1" applyFont="1" applyFill="1" applyBorder="1" applyAlignment="1">
      <alignment horizontal="center" vertical="center" wrapText="1"/>
    </xf>
    <xf numFmtId="0" fontId="20" fillId="35" borderId="12" xfId="0" applyFont="1" applyFill="1" applyBorder="1" applyAlignment="1">
      <alignment horizontal="center" vertical="center" wrapText="1"/>
    </xf>
    <xf numFmtId="0" fontId="20" fillId="35" borderId="11" xfId="0" applyFont="1" applyFill="1" applyBorder="1" applyAlignment="1">
      <alignment horizontal="center" vertical="center" wrapText="1"/>
    </xf>
    <xf numFmtId="0" fontId="20" fillId="35" borderId="0" xfId="0" applyFont="1" applyFill="1" applyBorder="1" applyAlignment="1">
      <alignment/>
    </xf>
    <xf numFmtId="0" fontId="21" fillId="35" borderId="0" xfId="0" applyFont="1" applyFill="1" applyBorder="1" applyAlignment="1">
      <alignment/>
    </xf>
    <xf numFmtId="0" fontId="21" fillId="35" borderId="0" xfId="0" applyFont="1" applyFill="1" applyAlignment="1">
      <alignment/>
    </xf>
    <xf numFmtId="172" fontId="90" fillId="35" borderId="10" xfId="42" applyNumberFormat="1" applyFont="1" applyFill="1" applyBorder="1" applyAlignment="1">
      <alignment horizontal="right"/>
    </xf>
    <xf numFmtId="172" fontId="94" fillId="35" borderId="0" xfId="42" applyNumberFormat="1" applyFont="1" applyFill="1" applyBorder="1" applyAlignment="1">
      <alignment/>
    </xf>
    <xf numFmtId="172" fontId="24" fillId="35" borderId="0" xfId="42" applyNumberFormat="1" applyFont="1" applyFill="1" applyBorder="1" applyAlignment="1">
      <alignment/>
    </xf>
    <xf numFmtId="0" fontId="13" fillId="35" borderId="0" xfId="0" applyFont="1" applyFill="1" applyAlignment="1">
      <alignment/>
    </xf>
    <xf numFmtId="172" fontId="7" fillId="35" borderId="10" xfId="42" applyNumberFormat="1" applyFont="1" applyFill="1" applyBorder="1" applyAlignment="1">
      <alignment horizontal="right"/>
    </xf>
    <xf numFmtId="172" fontId="11" fillId="35" borderId="0" xfId="42" applyNumberFormat="1" applyFont="1" applyFill="1" applyBorder="1" applyAlignment="1">
      <alignment/>
    </xf>
    <xf numFmtId="172" fontId="25" fillId="35" borderId="0" xfId="42" applyNumberFormat="1" applyFont="1" applyFill="1" applyBorder="1" applyAlignment="1">
      <alignment/>
    </xf>
    <xf numFmtId="2" fontId="13" fillId="35" borderId="0" xfId="0" applyNumberFormat="1" applyFont="1" applyFill="1" applyBorder="1" applyAlignment="1">
      <alignment/>
    </xf>
    <xf numFmtId="2" fontId="11" fillId="35" borderId="14" xfId="0" applyNumberFormat="1" applyFont="1" applyFill="1" applyBorder="1" applyAlignment="1">
      <alignment horizontal="left" vertical="center" wrapText="1"/>
    </xf>
    <xf numFmtId="172" fontId="6" fillId="35" borderId="0" xfId="42" applyNumberFormat="1" applyFont="1" applyFill="1" applyBorder="1" applyAlignment="1">
      <alignment/>
    </xf>
    <xf numFmtId="0" fontId="5" fillId="35" borderId="0" xfId="0" applyFont="1" applyFill="1" applyAlignment="1">
      <alignment/>
    </xf>
    <xf numFmtId="49" fontId="0" fillId="35" borderId="0" xfId="0" applyNumberFormat="1" applyFont="1" applyFill="1" applyAlignment="1">
      <alignment wrapText="1"/>
    </xf>
    <xf numFmtId="49" fontId="0" fillId="35" borderId="0" xfId="0" applyNumberFormat="1" applyFont="1" applyFill="1" applyBorder="1" applyAlignment="1">
      <alignment/>
    </xf>
    <xf numFmtId="0" fontId="1" fillId="35" borderId="0" xfId="0" applyFont="1" applyFill="1" applyAlignment="1">
      <alignment horizontal="center"/>
    </xf>
    <xf numFmtId="0" fontId="5" fillId="35" borderId="0" xfId="0" applyFont="1" applyFill="1" applyBorder="1" applyAlignment="1">
      <alignment horizontal="center" wrapText="1"/>
    </xf>
    <xf numFmtId="49" fontId="1" fillId="35" borderId="0" xfId="0" applyNumberFormat="1" applyFont="1" applyFill="1" applyAlignment="1">
      <alignment/>
    </xf>
    <xf numFmtId="49" fontId="6" fillId="35" borderId="0" xfId="0" applyNumberFormat="1" applyFont="1" applyFill="1" applyAlignment="1">
      <alignment/>
    </xf>
    <xf numFmtId="49" fontId="0" fillId="35" borderId="17" xfId="0" applyNumberFormat="1" applyFont="1" applyFill="1" applyBorder="1" applyAlignment="1">
      <alignment/>
    </xf>
    <xf numFmtId="49" fontId="0" fillId="35" borderId="11" xfId="0" applyNumberFormat="1" applyFont="1" applyFill="1" applyBorder="1" applyAlignment="1">
      <alignment/>
    </xf>
    <xf numFmtId="49" fontId="20" fillId="35" borderId="11" xfId="0" applyNumberFormat="1" applyFont="1" applyFill="1" applyBorder="1" applyAlignment="1" applyProtection="1">
      <alignment horizontal="center" vertical="center"/>
      <protection/>
    </xf>
    <xf numFmtId="49" fontId="11" fillId="35" borderId="11" xfId="0" applyNumberFormat="1" applyFont="1" applyFill="1" applyBorder="1" applyAlignment="1" applyProtection="1">
      <alignment horizontal="center" vertical="center"/>
      <protection/>
    </xf>
    <xf numFmtId="49" fontId="11" fillId="35" borderId="11" xfId="0" applyNumberFormat="1" applyFont="1" applyFill="1" applyBorder="1" applyAlignment="1" applyProtection="1">
      <alignment vertical="center"/>
      <protection/>
    </xf>
    <xf numFmtId="49" fontId="6" fillId="35" borderId="0" xfId="0" applyNumberFormat="1" applyFont="1" applyFill="1" applyBorder="1" applyAlignment="1">
      <alignment/>
    </xf>
    <xf numFmtId="49" fontId="4" fillId="35" borderId="0" xfId="0" applyNumberFormat="1" applyFont="1" applyFill="1" applyBorder="1" applyAlignment="1">
      <alignment/>
    </xf>
    <xf numFmtId="49" fontId="3" fillId="35" borderId="0" xfId="0" applyNumberFormat="1" applyFont="1" applyFill="1" applyAlignment="1">
      <alignment wrapText="1"/>
    </xf>
    <xf numFmtId="49" fontId="1" fillId="35" borderId="0" xfId="0" applyNumberFormat="1" applyFont="1" applyFill="1" applyAlignment="1">
      <alignment wrapText="1"/>
    </xf>
    <xf numFmtId="49" fontId="1" fillId="35" borderId="0" xfId="0" applyNumberFormat="1" applyFont="1" applyFill="1" applyBorder="1" applyAlignment="1">
      <alignment vertical="center"/>
    </xf>
    <xf numFmtId="49" fontId="32" fillId="35" borderId="0" xfId="0" applyNumberFormat="1" applyFont="1" applyFill="1" applyAlignment="1">
      <alignment/>
    </xf>
    <xf numFmtId="0" fontId="22" fillId="0" borderId="0" xfId="0" applyFont="1" applyAlignment="1">
      <alignment/>
    </xf>
    <xf numFmtId="49" fontId="12" fillId="0" borderId="0" xfId="57" applyNumberFormat="1" applyFont="1" applyAlignment="1">
      <alignment/>
      <protection/>
    </xf>
    <xf numFmtId="49" fontId="22" fillId="0" borderId="0" xfId="57" applyNumberFormat="1" applyFont="1" applyAlignment="1">
      <alignment horizontal="left"/>
      <protection/>
    </xf>
    <xf numFmtId="49" fontId="1" fillId="0" borderId="0" xfId="57" applyNumberFormat="1" applyFont="1" applyAlignment="1">
      <alignment wrapText="1"/>
      <protection/>
    </xf>
    <xf numFmtId="49" fontId="22" fillId="34" borderId="0" xfId="57" applyNumberFormat="1" applyFont="1" applyFill="1" applyBorder="1" applyAlignment="1">
      <alignment horizontal="left"/>
      <protection/>
    </xf>
    <xf numFmtId="49" fontId="12" fillId="0" borderId="0" xfId="57" applyNumberFormat="1" applyFont="1">
      <alignment/>
      <protection/>
    </xf>
    <xf numFmtId="49" fontId="22" fillId="34" borderId="0" xfId="57" applyNumberFormat="1" applyFont="1" applyFill="1" applyBorder="1" applyAlignment="1">
      <alignment/>
      <protection/>
    </xf>
    <xf numFmtId="49" fontId="0" fillId="0" borderId="0" xfId="57" applyNumberFormat="1" applyFont="1">
      <alignment/>
      <protection/>
    </xf>
    <xf numFmtId="0" fontId="12" fillId="0" borderId="0" xfId="57" applyFont="1" applyBorder="1" applyAlignment="1">
      <alignment horizontal="left"/>
      <protection/>
    </xf>
    <xf numFmtId="49" fontId="22" fillId="0" borderId="0" xfId="57" applyNumberFormat="1" applyFont="1" applyAlignment="1">
      <alignment/>
      <protection/>
    </xf>
    <xf numFmtId="49" fontId="22" fillId="0" borderId="0" xfId="57" applyNumberFormat="1" applyFont="1" applyBorder="1" applyAlignment="1">
      <alignment/>
      <protection/>
    </xf>
    <xf numFmtId="49" fontId="22" fillId="0" borderId="0" xfId="57" applyNumberFormat="1" applyFont="1" applyBorder="1" applyAlignment="1">
      <alignment horizontal="left"/>
      <protection/>
    </xf>
    <xf numFmtId="49" fontId="22" fillId="0" borderId="0" xfId="57" applyNumberFormat="1" applyFont="1">
      <alignment/>
      <protection/>
    </xf>
    <xf numFmtId="49" fontId="9" fillId="0" borderId="18" xfId="57" applyNumberFormat="1" applyFont="1" applyFill="1" applyBorder="1" applyAlignment="1">
      <alignment horizontal="center" vertical="center" wrapText="1" readingOrder="1"/>
      <protection/>
    </xf>
    <xf numFmtId="49" fontId="12" fillId="0" borderId="0" xfId="57" applyNumberFormat="1" applyFont="1" applyFill="1">
      <alignment/>
      <protection/>
    </xf>
    <xf numFmtId="49" fontId="0" fillId="0" borderId="0" xfId="57" applyNumberFormat="1" applyFont="1" applyFill="1">
      <alignment/>
      <protection/>
    </xf>
    <xf numFmtId="49" fontId="9" fillId="0" borderId="10" xfId="57" applyNumberFormat="1" applyFont="1" applyFill="1" applyBorder="1" applyAlignment="1">
      <alignment horizontal="center" vertical="center" wrapText="1" readingOrder="1"/>
      <protection/>
    </xf>
    <xf numFmtId="49" fontId="9" fillId="0" borderId="19" xfId="57" applyNumberFormat="1" applyFont="1" applyFill="1" applyBorder="1" applyAlignment="1">
      <alignment horizontal="center" vertical="center" wrapText="1" readingOrder="1"/>
      <protection/>
    </xf>
    <xf numFmtId="49" fontId="12" fillId="0" borderId="0" xfId="57" applyNumberFormat="1" applyFont="1" applyFill="1" applyBorder="1">
      <alignment/>
      <protection/>
    </xf>
    <xf numFmtId="49" fontId="9" fillId="0" borderId="13" xfId="57" applyNumberFormat="1" applyFont="1" applyFill="1" applyBorder="1" applyAlignment="1">
      <alignment horizontal="center" vertical="center" wrapText="1" readingOrder="1"/>
      <protection/>
    </xf>
    <xf numFmtId="49" fontId="8" fillId="0" borderId="0" xfId="57" applyNumberFormat="1" applyFont="1" applyFill="1" applyBorder="1" applyAlignment="1">
      <alignment vertical="justify" textRotation="90" wrapText="1"/>
      <protection/>
    </xf>
    <xf numFmtId="49" fontId="12" fillId="0" borderId="0" xfId="57" applyNumberFormat="1" applyFont="1" applyFill="1" applyBorder="1" applyAlignment="1">
      <alignment horizontal="left"/>
      <protection/>
    </xf>
    <xf numFmtId="49" fontId="0" fillId="0" borderId="0" xfId="57" applyNumberFormat="1" applyFont="1" applyFill="1" applyBorder="1">
      <alignment/>
      <protection/>
    </xf>
    <xf numFmtId="1" fontId="34" fillId="0" borderId="20" xfId="57" applyNumberFormat="1" applyFont="1" applyBorder="1" applyAlignment="1">
      <alignment horizontal="center" wrapText="1"/>
      <protection/>
    </xf>
    <xf numFmtId="1" fontId="34" fillId="0" borderId="13" xfId="57" applyNumberFormat="1" applyFont="1" applyBorder="1" applyAlignment="1">
      <alignment horizontal="center"/>
      <protection/>
    </xf>
    <xf numFmtId="49" fontId="33" fillId="0" borderId="0" xfId="57" applyNumberFormat="1" applyFont="1" applyBorder="1" applyAlignment="1">
      <alignment vertical="justify" textRotation="90" wrapText="1"/>
      <protection/>
    </xf>
    <xf numFmtId="49" fontId="34" fillId="0" borderId="0" xfId="57" applyNumberFormat="1" applyFont="1" applyBorder="1">
      <alignment/>
      <protection/>
    </xf>
    <xf numFmtId="49" fontId="35" fillId="0" borderId="0" xfId="57" applyNumberFormat="1" applyFont="1" applyBorder="1">
      <alignment/>
      <protection/>
    </xf>
    <xf numFmtId="49" fontId="35" fillId="0" borderId="0" xfId="57" applyNumberFormat="1" applyFont="1">
      <alignment/>
      <protection/>
    </xf>
    <xf numFmtId="173" fontId="8" fillId="0" borderId="20" xfId="57" applyNumberFormat="1" applyFont="1" applyBorder="1" applyAlignment="1">
      <alignment horizontal="center" wrapText="1"/>
      <protection/>
    </xf>
    <xf numFmtId="49" fontId="8" fillId="0" borderId="0" xfId="57" applyNumberFormat="1" applyFont="1" applyBorder="1" applyAlignment="1">
      <alignment vertical="justify" textRotation="90" wrapText="1"/>
      <protection/>
    </xf>
    <xf numFmtId="49" fontId="12" fillId="0" borderId="0" xfId="57" applyNumberFormat="1" applyFont="1" applyBorder="1">
      <alignment/>
      <protection/>
    </xf>
    <xf numFmtId="49" fontId="0" fillId="0" borderId="0" xfId="57" applyNumberFormat="1" applyFont="1" applyBorder="1">
      <alignment/>
      <protection/>
    </xf>
    <xf numFmtId="1" fontId="3" fillId="0" borderId="11" xfId="57" applyNumberFormat="1" applyFont="1" applyBorder="1" applyAlignment="1">
      <alignment horizontal="center"/>
      <protection/>
    </xf>
    <xf numFmtId="1" fontId="12" fillId="34" borderId="11" xfId="57" applyNumberFormat="1" applyFont="1" applyFill="1" applyBorder="1" applyAlignment="1">
      <alignment horizontal="left"/>
      <protection/>
    </xf>
    <xf numFmtId="173" fontId="12" fillId="34" borderId="11" xfId="57" applyNumberFormat="1" applyFont="1" applyFill="1" applyBorder="1" applyAlignment="1">
      <alignment horizontal="center" vertical="center"/>
      <protection/>
    </xf>
    <xf numFmtId="173" fontId="12" fillId="34" borderId="11" xfId="57" applyNumberFormat="1" applyFont="1" applyFill="1" applyBorder="1" applyAlignment="1" applyProtection="1">
      <alignment horizontal="center" vertical="center"/>
      <protection/>
    </xf>
    <xf numFmtId="173" fontId="12" fillId="0" borderId="11" xfId="57" applyNumberFormat="1" applyFont="1" applyBorder="1" applyAlignment="1">
      <alignment horizontal="center" vertical="center"/>
      <protection/>
    </xf>
    <xf numFmtId="49" fontId="9" fillId="0" borderId="0" xfId="57" applyNumberFormat="1" applyFont="1" applyBorder="1" applyAlignment="1">
      <alignment vertical="justify" textRotation="90" wrapText="1"/>
      <protection/>
    </xf>
    <xf numFmtId="1" fontId="7" fillId="0" borderId="13" xfId="57" applyNumberFormat="1" applyFont="1" applyBorder="1" applyAlignment="1">
      <alignment horizontal="center"/>
      <protection/>
    </xf>
    <xf numFmtId="1" fontId="11" fillId="34" borderId="11" xfId="57" applyNumberFormat="1" applyFont="1" applyFill="1" applyBorder="1" applyAlignment="1">
      <alignment horizontal="left"/>
      <protection/>
    </xf>
    <xf numFmtId="173" fontId="11" fillId="34" borderId="11" xfId="57" applyNumberFormat="1" applyFont="1" applyFill="1" applyBorder="1" applyAlignment="1">
      <alignment horizontal="center" vertical="center"/>
      <protection/>
    </xf>
    <xf numFmtId="1" fontId="3" fillId="0" borderId="14" xfId="57" applyNumberFormat="1" applyFont="1" applyBorder="1" applyAlignment="1" quotePrefix="1">
      <alignment horizontal="center"/>
      <protection/>
    </xf>
    <xf numFmtId="173" fontId="12" fillId="34" borderId="12" xfId="57" applyNumberFormat="1" applyFont="1" applyFill="1" applyBorder="1" applyAlignment="1">
      <alignment horizontal="center" vertical="center"/>
      <protection/>
    </xf>
    <xf numFmtId="1" fontId="3" fillId="0" borderId="14" xfId="57" applyNumberFormat="1" applyFont="1" applyBorder="1" applyAlignment="1">
      <alignment horizontal="center" vertical="center"/>
      <protection/>
    </xf>
    <xf numFmtId="1" fontId="3" fillId="0" borderId="11" xfId="57" applyNumberFormat="1" applyFont="1" applyBorder="1" applyAlignment="1" quotePrefix="1">
      <alignment horizontal="center"/>
      <protection/>
    </xf>
    <xf numFmtId="49" fontId="5" fillId="0" borderId="0" xfId="57" applyNumberFormat="1" applyFont="1" applyBorder="1" applyAlignment="1">
      <alignment horizontal="center" wrapText="1"/>
      <protection/>
    </xf>
    <xf numFmtId="49" fontId="5" fillId="0" borderId="0" xfId="57" applyNumberFormat="1" applyFont="1" applyBorder="1" applyAlignment="1">
      <alignment/>
      <protection/>
    </xf>
    <xf numFmtId="49" fontId="5" fillId="0" borderId="0" xfId="57" applyNumberFormat="1" applyFont="1">
      <alignment/>
      <protection/>
    </xf>
    <xf numFmtId="49" fontId="1" fillId="0" borderId="0" xfId="57" applyNumberFormat="1" applyFont="1" applyBorder="1" applyAlignment="1">
      <alignment horizontal="center" wrapText="1"/>
      <protection/>
    </xf>
    <xf numFmtId="49" fontId="5" fillId="0" borderId="0" xfId="57" applyNumberFormat="1" applyFont="1" applyBorder="1" applyAlignment="1">
      <alignment wrapText="1"/>
      <protection/>
    </xf>
    <xf numFmtId="49" fontId="1" fillId="0" borderId="0" xfId="57" applyNumberFormat="1" applyFont="1" applyBorder="1" applyAlignment="1">
      <alignment/>
      <protection/>
    </xf>
    <xf numFmtId="49" fontId="2" fillId="0" borderId="0" xfId="57" applyNumberFormat="1" applyFont="1">
      <alignment/>
      <protection/>
    </xf>
    <xf numFmtId="49" fontId="1" fillId="0" borderId="0" xfId="57" applyNumberFormat="1" applyFont="1" applyBorder="1" applyAlignment="1">
      <alignment horizontal="center" wrapText="1"/>
      <protection/>
    </xf>
    <xf numFmtId="49" fontId="5" fillId="0" borderId="0" xfId="57" applyNumberFormat="1" applyFont="1" applyBorder="1" applyAlignment="1">
      <alignment wrapText="1"/>
      <protection/>
    </xf>
    <xf numFmtId="49" fontId="1" fillId="0" borderId="0" xfId="57" applyNumberFormat="1" applyFont="1" applyBorder="1" applyAlignment="1">
      <alignment/>
      <protection/>
    </xf>
    <xf numFmtId="49" fontId="36" fillId="0" borderId="0" xfId="57" applyNumberFormat="1" applyFont="1">
      <alignment/>
      <protection/>
    </xf>
    <xf numFmtId="49" fontId="1" fillId="0" borderId="0" xfId="57" applyNumberFormat="1" applyFont="1" applyBorder="1" applyAlignment="1">
      <alignment horizontal="center"/>
      <protection/>
    </xf>
    <xf numFmtId="49" fontId="12" fillId="0" borderId="0" xfId="57" applyNumberFormat="1" applyFont="1">
      <alignment/>
      <protection/>
    </xf>
    <xf numFmtId="49" fontId="28" fillId="0" borderId="0" xfId="57" applyNumberFormat="1" applyFont="1" applyAlignment="1">
      <alignment horizontal="left"/>
      <protection/>
    </xf>
    <xf numFmtId="49" fontId="27" fillId="0" borderId="0" xfId="57" applyNumberFormat="1" applyFont="1" applyBorder="1" applyAlignment="1">
      <alignment wrapText="1"/>
      <protection/>
    </xf>
    <xf numFmtId="49" fontId="37" fillId="0" borderId="0" xfId="57" applyNumberFormat="1" applyFont="1">
      <alignment/>
      <protection/>
    </xf>
    <xf numFmtId="49" fontId="27" fillId="0" borderId="0" xfId="57" applyNumberFormat="1" applyFont="1" applyAlignment="1">
      <alignment horizontal="left"/>
      <protection/>
    </xf>
    <xf numFmtId="49" fontId="3" fillId="0" borderId="0" xfId="57" applyNumberFormat="1" applyFont="1" applyAlignment="1">
      <alignment horizontal="left"/>
      <protection/>
    </xf>
    <xf numFmtId="49" fontId="37" fillId="0" borderId="0" xfId="57" applyNumberFormat="1" applyFont="1" applyAlignment="1">
      <alignment horizontal="left"/>
      <protection/>
    </xf>
    <xf numFmtId="49" fontId="3" fillId="0" borderId="0" xfId="57" applyNumberFormat="1" applyFont="1">
      <alignment/>
      <protection/>
    </xf>
    <xf numFmtId="0" fontId="0" fillId="0" borderId="0" xfId="57" applyFont="1" applyAlignment="1">
      <alignment horizontal="center" vertical="center"/>
      <protection/>
    </xf>
    <xf numFmtId="0" fontId="22" fillId="0" borderId="0" xfId="57" applyNumberFormat="1" applyFont="1" applyAlignment="1">
      <alignment horizontal="center" vertical="center"/>
      <protection/>
    </xf>
    <xf numFmtId="3" fontId="22" fillId="34" borderId="0" xfId="57" applyNumberFormat="1" applyFont="1" applyFill="1" applyBorder="1" applyAlignment="1">
      <alignment/>
      <protection/>
    </xf>
    <xf numFmtId="0" fontId="0" fillId="0" borderId="0" xfId="57" applyFont="1">
      <alignment/>
      <protection/>
    </xf>
    <xf numFmtId="0" fontId="22" fillId="0" borderId="0" xfId="57" applyFont="1" applyBorder="1" applyAlignment="1">
      <alignment horizontal="left"/>
      <protection/>
    </xf>
    <xf numFmtId="0" fontId="6" fillId="0" borderId="0" xfId="57" applyFont="1" applyAlignment="1">
      <alignment horizontal="center" vertical="center"/>
      <protection/>
    </xf>
    <xf numFmtId="0" fontId="22" fillId="0" borderId="0" xfId="57" applyFont="1" applyBorder="1" applyAlignment="1">
      <alignment/>
      <protection/>
    </xf>
    <xf numFmtId="0" fontId="0" fillId="0" borderId="0" xfId="57" applyFont="1" applyFill="1" applyBorder="1">
      <alignment/>
      <protection/>
    </xf>
    <xf numFmtId="0" fontId="0" fillId="0" borderId="11" xfId="57" applyFont="1" applyFill="1" applyBorder="1">
      <alignment/>
      <protection/>
    </xf>
    <xf numFmtId="0" fontId="8" fillId="0" borderId="0" xfId="57" applyFont="1" applyFill="1" applyBorder="1" applyAlignment="1">
      <alignment vertical="justify" textRotation="90" wrapText="1"/>
      <protection/>
    </xf>
    <xf numFmtId="0" fontId="0" fillId="0" borderId="0" xfId="57" applyFont="1" applyFill="1" applyBorder="1" applyAlignment="1">
      <alignment horizontal="left"/>
      <protection/>
    </xf>
    <xf numFmtId="1" fontId="34" fillId="0" borderId="11" xfId="57" applyNumberFormat="1" applyFont="1" applyBorder="1" applyAlignment="1">
      <alignment horizontal="center" wrapText="1"/>
      <protection/>
    </xf>
    <xf numFmtId="1" fontId="34" fillId="0" borderId="11" xfId="57" applyNumberFormat="1" applyFont="1" applyBorder="1" applyAlignment="1">
      <alignment horizontal="center"/>
      <protection/>
    </xf>
    <xf numFmtId="49" fontId="33" fillId="0" borderId="0" xfId="57" applyNumberFormat="1" applyFont="1" applyBorder="1" applyAlignment="1">
      <alignment vertical="justify" textRotation="90" wrapText="1"/>
      <protection/>
    </xf>
    <xf numFmtId="49" fontId="35" fillId="0" borderId="11" xfId="57" applyNumberFormat="1" applyFont="1" applyBorder="1">
      <alignment/>
      <protection/>
    </xf>
    <xf numFmtId="1" fontId="8" fillId="0" borderId="11" xfId="57" applyNumberFormat="1" applyFont="1" applyBorder="1" applyAlignment="1">
      <alignment horizontal="center" wrapText="1"/>
      <protection/>
    </xf>
    <xf numFmtId="1" fontId="8" fillId="0" borderId="11" xfId="57" applyNumberFormat="1" applyFont="1" applyBorder="1" applyAlignment="1">
      <alignment horizontal="center" wrapText="1"/>
      <protection/>
    </xf>
    <xf numFmtId="49" fontId="8" fillId="0" borderId="0" xfId="57" applyNumberFormat="1" applyFont="1" applyBorder="1" applyAlignment="1">
      <alignment vertical="justify" textRotation="90" wrapText="1"/>
      <protection/>
    </xf>
    <xf numFmtId="49" fontId="0" fillId="0" borderId="11" xfId="57" applyNumberFormat="1" applyFont="1" applyBorder="1">
      <alignment/>
      <protection/>
    </xf>
    <xf numFmtId="1" fontId="12" fillId="0" borderId="11" xfId="57" applyNumberFormat="1" applyFont="1" applyBorder="1" applyAlignment="1">
      <alignment horizontal="center"/>
      <protection/>
    </xf>
    <xf numFmtId="1" fontId="12" fillId="34" borderId="11" xfId="57" applyNumberFormat="1" applyFont="1" applyFill="1" applyBorder="1" applyAlignment="1">
      <alignment horizontal="left"/>
      <protection/>
    </xf>
    <xf numFmtId="1" fontId="11" fillId="34" borderId="11" xfId="57" applyNumberFormat="1" applyFont="1" applyFill="1" applyBorder="1" applyAlignment="1">
      <alignment horizontal="center" vertical="center"/>
      <protection/>
    </xf>
    <xf numFmtId="1" fontId="12" fillId="34" borderId="11" xfId="57" applyNumberFormat="1" applyFont="1" applyFill="1" applyBorder="1" applyAlignment="1">
      <alignment horizontal="center" vertical="center"/>
      <protection/>
    </xf>
    <xf numFmtId="1" fontId="12" fillId="34" borderId="11" xfId="57" applyNumberFormat="1" applyFont="1" applyFill="1" applyBorder="1" applyAlignment="1" applyProtection="1">
      <alignment horizontal="center" vertical="center"/>
      <protection/>
    </xf>
    <xf numFmtId="1" fontId="12" fillId="0" borderId="11" xfId="57" applyNumberFormat="1" applyFont="1" applyBorder="1" applyAlignment="1">
      <alignment horizontal="center" vertical="center"/>
      <protection/>
    </xf>
    <xf numFmtId="1" fontId="12" fillId="0" borderId="11" xfId="57" applyNumberFormat="1" applyFont="1" applyBorder="1" applyAlignment="1">
      <alignment horizontal="center" vertical="center"/>
      <protection/>
    </xf>
    <xf numFmtId="1" fontId="11" fillId="0" borderId="11" xfId="57" applyNumberFormat="1" applyFont="1" applyBorder="1" applyAlignment="1">
      <alignment horizontal="center"/>
      <protection/>
    </xf>
    <xf numFmtId="1" fontId="11" fillId="34" borderId="11" xfId="57" applyNumberFormat="1" applyFont="1" applyFill="1" applyBorder="1" applyAlignment="1">
      <alignment horizontal="left"/>
      <protection/>
    </xf>
    <xf numFmtId="1" fontId="11" fillId="34" borderId="11" xfId="57" applyNumberFormat="1" applyFont="1" applyFill="1" applyBorder="1" applyAlignment="1">
      <alignment horizontal="center" vertical="center"/>
      <protection/>
    </xf>
    <xf numFmtId="1" fontId="12" fillId="0" borderId="11" xfId="57" applyNumberFormat="1" applyFont="1" applyBorder="1" applyAlignment="1">
      <alignment horizontal="center"/>
      <protection/>
    </xf>
    <xf numFmtId="1" fontId="12" fillId="0" borderId="11" xfId="57" applyNumberFormat="1" applyFont="1" applyBorder="1" applyAlignment="1" quotePrefix="1">
      <alignment horizontal="center"/>
      <protection/>
    </xf>
    <xf numFmtId="49" fontId="5" fillId="0" borderId="0" xfId="57" applyNumberFormat="1" applyFont="1" applyBorder="1" applyAlignment="1">
      <alignment horizontal="center" wrapText="1"/>
      <protection/>
    </xf>
    <xf numFmtId="49" fontId="5" fillId="0" borderId="0" xfId="57" applyNumberFormat="1" applyFont="1" applyBorder="1" applyAlignment="1">
      <alignment/>
      <protection/>
    </xf>
    <xf numFmtId="49" fontId="26" fillId="0" borderId="0" xfId="57" applyNumberFormat="1" applyFont="1" applyBorder="1" applyAlignment="1">
      <alignment/>
      <protection/>
    </xf>
    <xf numFmtId="49" fontId="26" fillId="0" borderId="0" xfId="57" applyNumberFormat="1" applyFont="1" applyAlignment="1">
      <alignment horizontal="left"/>
      <protection/>
    </xf>
    <xf numFmtId="49" fontId="26" fillId="0" borderId="0" xfId="57" applyNumberFormat="1" applyFont="1">
      <alignment/>
      <protection/>
    </xf>
    <xf numFmtId="0" fontId="3" fillId="0" borderId="0" xfId="57" applyNumberFormat="1" applyFont="1" applyAlignment="1">
      <alignment horizontal="left"/>
      <protection/>
    </xf>
    <xf numFmtId="0" fontId="12" fillId="0" borderId="0" xfId="57" applyFont="1">
      <alignment/>
      <protection/>
    </xf>
    <xf numFmtId="0" fontId="6" fillId="0" borderId="0" xfId="57" applyFont="1">
      <alignment/>
      <protection/>
    </xf>
    <xf numFmtId="0" fontId="3" fillId="0" borderId="0" xfId="57" applyNumberFormat="1" applyFont="1" applyBorder="1" applyAlignment="1">
      <alignment horizontal="center" wrapText="1"/>
      <protection/>
    </xf>
    <xf numFmtId="0" fontId="3" fillId="0" borderId="11" xfId="57" applyNumberFormat="1" applyFont="1" applyFill="1" applyBorder="1" applyAlignment="1">
      <alignment horizontal="center" vertical="center" wrapText="1"/>
      <protection/>
    </xf>
    <xf numFmtId="0" fontId="12" fillId="0" borderId="0" xfId="57" applyFont="1" applyFill="1">
      <alignment/>
      <protection/>
    </xf>
    <xf numFmtId="0" fontId="3" fillId="0" borderId="11" xfId="57" applyFont="1" applyBorder="1" applyAlignment="1">
      <alignment horizontal="center"/>
      <protection/>
    </xf>
    <xf numFmtId="1" fontId="3" fillId="0" borderId="11" xfId="57" applyNumberFormat="1" applyFont="1" applyBorder="1" applyAlignment="1">
      <alignment horizontal="center"/>
      <protection/>
    </xf>
    <xf numFmtId="0" fontId="11" fillId="0" borderId="11" xfId="57" applyFont="1" applyBorder="1" applyAlignment="1">
      <alignment horizontal="center"/>
      <protection/>
    </xf>
    <xf numFmtId="0" fontId="11" fillId="34" borderId="11" xfId="57" applyFont="1" applyFill="1" applyBorder="1" applyAlignment="1">
      <alignment horizontal="left"/>
      <protection/>
    </xf>
    <xf numFmtId="1" fontId="3" fillId="0" borderId="11" xfId="57" applyNumberFormat="1" applyFont="1" applyBorder="1" applyAlignment="1">
      <alignment/>
      <protection/>
    </xf>
    <xf numFmtId="1" fontId="22" fillId="0" borderId="11" xfId="57" applyNumberFormat="1" applyFont="1" applyBorder="1" applyAlignment="1">
      <alignment/>
      <protection/>
    </xf>
    <xf numFmtId="0" fontId="11" fillId="0" borderId="13" xfId="57" applyFont="1" applyBorder="1" applyAlignment="1">
      <alignment horizontal="center"/>
      <protection/>
    </xf>
    <xf numFmtId="0" fontId="12" fillId="0" borderId="11" xfId="57" applyFont="1" applyBorder="1" applyAlignment="1">
      <alignment horizontal="center" vertical="center"/>
      <protection/>
    </xf>
    <xf numFmtId="49" fontId="12" fillId="34" borderId="11" xfId="0" applyNumberFormat="1" applyFont="1" applyFill="1" applyBorder="1" applyAlignment="1">
      <alignment horizontal="center" vertical="center" wrapText="1"/>
    </xf>
    <xf numFmtId="0" fontId="12" fillId="0" borderId="11" xfId="57" applyFont="1" applyBorder="1" applyAlignment="1">
      <alignment horizontal="center"/>
      <protection/>
    </xf>
    <xf numFmtId="0" fontId="12" fillId="34" borderId="11" xfId="57" applyFont="1" applyFill="1" applyBorder="1" applyAlignment="1">
      <alignment horizontal="left"/>
      <protection/>
    </xf>
    <xf numFmtId="0" fontId="22" fillId="0" borderId="0" xfId="57" applyFont="1">
      <alignment/>
      <protection/>
    </xf>
    <xf numFmtId="0" fontId="5" fillId="0" borderId="15" xfId="57" applyFont="1" applyBorder="1" applyAlignment="1">
      <alignment wrapText="1"/>
      <protection/>
    </xf>
    <xf numFmtId="0" fontId="5" fillId="0" borderId="0" xfId="57" applyFont="1" applyBorder="1" applyAlignment="1">
      <alignment wrapText="1"/>
      <protection/>
    </xf>
    <xf numFmtId="49" fontId="31" fillId="0" borderId="0" xfId="57" applyNumberFormat="1" applyFont="1">
      <alignment/>
      <protection/>
    </xf>
    <xf numFmtId="49" fontId="19" fillId="0" borderId="0" xfId="57" applyNumberFormat="1" applyFont="1">
      <alignment/>
      <protection/>
    </xf>
    <xf numFmtId="49" fontId="38" fillId="0" borderId="0" xfId="57" applyNumberFormat="1" applyFont="1" applyBorder="1" applyAlignment="1">
      <alignment wrapText="1"/>
      <protection/>
    </xf>
    <xf numFmtId="49" fontId="29" fillId="0" borderId="0" xfId="57" applyNumberFormat="1" applyFont="1" applyBorder="1" applyAlignment="1">
      <alignment/>
      <protection/>
    </xf>
    <xf numFmtId="0" fontId="26" fillId="0" borderId="0" xfId="57" applyFont="1">
      <alignment/>
      <protection/>
    </xf>
    <xf numFmtId="49" fontId="22" fillId="0" borderId="0" xfId="0" applyNumberFormat="1" applyFont="1" applyAlignment="1">
      <alignment horizontal="left"/>
    </xf>
    <xf numFmtId="49" fontId="22" fillId="34" borderId="0" xfId="57" applyNumberFormat="1" applyFont="1" applyFill="1" applyBorder="1" applyAlignment="1">
      <alignment/>
      <protection/>
    </xf>
    <xf numFmtId="49" fontId="22" fillId="0" borderId="0" xfId="0" applyNumberFormat="1" applyFont="1" applyAlignment="1">
      <alignment/>
    </xf>
    <xf numFmtId="49" fontId="22" fillId="0" borderId="0" xfId="57" applyNumberFormat="1" applyFont="1" applyBorder="1" applyAlignment="1">
      <alignment/>
      <protection/>
    </xf>
    <xf numFmtId="49" fontId="22" fillId="0" borderId="0" xfId="0" applyNumberFormat="1" applyFont="1" applyBorder="1" applyAlignment="1">
      <alignment horizontal="left"/>
    </xf>
    <xf numFmtId="49" fontId="22" fillId="0" borderId="0" xfId="57" applyNumberFormat="1" applyFont="1" applyAlignment="1">
      <alignment/>
      <protection/>
    </xf>
    <xf numFmtId="49" fontId="12" fillId="0" borderId="11" xfId="0" applyNumberFormat="1" applyFont="1" applyFill="1" applyBorder="1" applyAlignment="1">
      <alignment horizontal="center" vertical="center" wrapText="1"/>
    </xf>
    <xf numFmtId="49" fontId="22" fillId="0" borderId="0" xfId="0" applyNumberFormat="1" applyFont="1" applyFill="1" applyAlignment="1">
      <alignment/>
    </xf>
    <xf numFmtId="49" fontId="3" fillId="0" borderId="11" xfId="0" applyNumberFormat="1" applyFont="1" applyBorder="1" applyAlignment="1">
      <alignment horizontal="center"/>
    </xf>
    <xf numFmtId="1" fontId="17" fillId="0" borderId="11" xfId="0" applyNumberFormat="1" applyFont="1" applyBorder="1" applyAlignment="1">
      <alignment horizontal="center"/>
    </xf>
    <xf numFmtId="49" fontId="7" fillId="0" borderId="11" xfId="0" applyNumberFormat="1" applyFont="1" applyBorder="1" applyAlignment="1">
      <alignment horizontal="center"/>
    </xf>
    <xf numFmtId="49" fontId="7" fillId="34" borderId="11" xfId="0" applyNumberFormat="1" applyFont="1" applyFill="1" applyBorder="1" applyAlignment="1">
      <alignment horizontal="left"/>
    </xf>
    <xf numFmtId="1" fontId="6" fillId="0" borderId="11" xfId="0" applyNumberFormat="1" applyFont="1" applyFill="1" applyBorder="1" applyAlignment="1">
      <alignment horizontal="center"/>
    </xf>
    <xf numFmtId="1" fontId="22" fillId="0" borderId="11" xfId="0" applyNumberFormat="1" applyFont="1" applyFill="1" applyBorder="1" applyAlignment="1">
      <alignment horizontal="center"/>
    </xf>
    <xf numFmtId="49" fontId="7" fillId="0" borderId="13" xfId="0" applyNumberFormat="1" applyFont="1" applyBorder="1" applyAlignment="1">
      <alignment horizontal="center"/>
    </xf>
    <xf numFmtId="49" fontId="89" fillId="34" borderId="11" xfId="0" applyNumberFormat="1" applyFont="1" applyFill="1" applyBorder="1" applyAlignment="1">
      <alignment horizontal="left" wrapText="1"/>
    </xf>
    <xf numFmtId="49" fontId="41" fillId="34" borderId="11" xfId="0" applyNumberFormat="1" applyFont="1" applyFill="1" applyBorder="1" applyAlignment="1">
      <alignment horizontal="left"/>
    </xf>
    <xf numFmtId="49" fontId="22" fillId="0" borderId="0" xfId="0" applyNumberFormat="1" applyFont="1" applyFill="1" applyBorder="1" applyAlignment="1">
      <alignment horizontal="center"/>
    </xf>
    <xf numFmtId="49" fontId="3" fillId="0" borderId="0" xfId="0" applyNumberFormat="1" applyFont="1" applyBorder="1" applyAlignment="1">
      <alignment horizontal="center"/>
    </xf>
    <xf numFmtId="49" fontId="5" fillId="0" borderId="0" xfId="0" applyNumberFormat="1" applyFont="1" applyBorder="1" applyAlignment="1">
      <alignment wrapText="1"/>
    </xf>
    <xf numFmtId="49" fontId="22" fillId="0" borderId="0" xfId="0" applyNumberFormat="1" applyFont="1" applyAlignment="1">
      <alignment horizontal="center" wrapText="1"/>
    </xf>
    <xf numFmtId="49" fontId="22" fillId="0" borderId="0" xfId="0" applyNumberFormat="1" applyFont="1" applyAlignment="1">
      <alignment wrapText="1"/>
    </xf>
    <xf numFmtId="49" fontId="22" fillId="0" borderId="0" xfId="0" applyNumberFormat="1" applyFont="1" applyAlignment="1">
      <alignment horizontal="center"/>
    </xf>
    <xf numFmtId="49" fontId="42" fillId="0" borderId="0" xfId="0" applyNumberFormat="1" applyFont="1" applyAlignment="1">
      <alignment/>
    </xf>
    <xf numFmtId="49" fontId="27" fillId="0" borderId="0" xfId="0" applyNumberFormat="1" applyFont="1" applyBorder="1" applyAlignment="1">
      <alignment wrapText="1"/>
    </xf>
    <xf numFmtId="49" fontId="29" fillId="0" borderId="0" xfId="0" applyNumberFormat="1" applyFont="1" applyAlignment="1">
      <alignment horizontal="left"/>
    </xf>
    <xf numFmtId="49" fontId="95" fillId="34" borderId="11" xfId="0" applyNumberFormat="1" applyFont="1" applyFill="1" applyBorder="1" applyAlignment="1">
      <alignment horizontal="left" wrapText="1"/>
    </xf>
    <xf numFmtId="49" fontId="30" fillId="35" borderId="0" xfId="0" applyNumberFormat="1" applyFont="1" applyFill="1" applyBorder="1" applyAlignment="1">
      <alignment horizontal="center" wrapText="1"/>
    </xf>
    <xf numFmtId="49" fontId="0" fillId="35" borderId="17" xfId="0" applyNumberFormat="1" applyFont="1" applyFill="1" applyBorder="1" applyAlignment="1">
      <alignment horizontal="center"/>
    </xf>
    <xf numFmtId="49" fontId="1" fillId="35" borderId="0" xfId="0" applyNumberFormat="1" applyFont="1" applyFill="1" applyBorder="1" applyAlignment="1">
      <alignment horizontal="center" vertical="center" wrapText="1"/>
    </xf>
    <xf numFmtId="49" fontId="44" fillId="35" borderId="0" xfId="0" applyNumberFormat="1" applyFont="1" applyFill="1" applyBorder="1" applyAlignment="1">
      <alignment horizontal="center" wrapText="1"/>
    </xf>
    <xf numFmtId="49" fontId="45" fillId="35" borderId="0" xfId="0" applyNumberFormat="1" applyFont="1" applyFill="1" applyBorder="1" applyAlignment="1">
      <alignment horizontal="center" wrapText="1"/>
    </xf>
    <xf numFmtId="49" fontId="44" fillId="35" borderId="0" xfId="0" applyNumberFormat="1" applyFont="1" applyFill="1" applyAlignment="1">
      <alignment/>
    </xf>
    <xf numFmtId="49" fontId="44" fillId="35" borderId="0" xfId="0" applyNumberFormat="1" applyFont="1" applyFill="1" applyAlignment="1">
      <alignment/>
    </xf>
    <xf numFmtId="49" fontId="44" fillId="35" borderId="0" xfId="0" applyNumberFormat="1" applyFont="1" applyFill="1" applyAlignment="1">
      <alignment horizontal="center" wrapText="1"/>
    </xf>
    <xf numFmtId="49" fontId="45" fillId="35" borderId="0" xfId="0" applyNumberFormat="1" applyFont="1" applyFill="1" applyAlignment="1">
      <alignment wrapText="1"/>
    </xf>
    <xf numFmtId="3" fontId="11" fillId="0" borderId="11" xfId="56" applyNumberFormat="1" applyFont="1" applyFill="1" applyBorder="1" applyAlignment="1" applyProtection="1">
      <alignment horizontal="center" vertical="center"/>
      <protection/>
    </xf>
    <xf numFmtId="3" fontId="11" fillId="35" borderId="11" xfId="56" applyNumberFormat="1" applyFont="1" applyFill="1" applyBorder="1" applyAlignment="1" applyProtection="1">
      <alignment horizontal="center" vertical="center"/>
      <protection/>
    </xf>
    <xf numFmtId="3" fontId="7" fillId="0" borderId="11" xfId="56" applyNumberFormat="1" applyFont="1" applyFill="1" applyBorder="1" applyAlignment="1" applyProtection="1">
      <alignment horizontal="center" vertical="center"/>
      <protection/>
    </xf>
    <xf numFmtId="3" fontId="3" fillId="0" borderId="11" xfId="56" applyNumberFormat="1" applyFont="1" applyFill="1" applyBorder="1" applyAlignment="1" applyProtection="1">
      <alignment horizontal="center" vertical="center"/>
      <protection/>
    </xf>
    <xf numFmtId="3" fontId="12" fillId="0" borderId="11" xfId="56" applyNumberFormat="1" applyFont="1" applyFill="1" applyBorder="1" applyAlignment="1" applyProtection="1">
      <alignment horizontal="center" vertical="center"/>
      <protection/>
    </xf>
    <xf numFmtId="3" fontId="12" fillId="35" borderId="11" xfId="56" applyNumberFormat="1" applyFont="1" applyFill="1" applyBorder="1" applyAlignment="1" applyProtection="1">
      <alignment horizontal="center" vertical="center"/>
      <protection/>
    </xf>
    <xf numFmtId="49" fontId="1" fillId="0" borderId="0" xfId="57" applyNumberFormat="1" applyFont="1" applyAlignment="1">
      <alignment horizontal="center"/>
      <protection/>
    </xf>
    <xf numFmtId="49" fontId="1" fillId="0" borderId="0" xfId="57" applyNumberFormat="1" applyFont="1" applyAlignment="1">
      <alignment horizontal="center" wrapText="1"/>
      <protection/>
    </xf>
    <xf numFmtId="49" fontId="12" fillId="0" borderId="0" xfId="57" applyNumberFormat="1" applyFont="1" applyAlignment="1">
      <alignment horizontal="center" wrapText="1"/>
      <protection/>
    </xf>
    <xf numFmtId="0" fontId="1" fillId="0" borderId="0" xfId="57" applyNumberFormat="1" applyFont="1" applyAlignment="1">
      <alignment horizontal="center" wrapText="1"/>
      <protection/>
    </xf>
    <xf numFmtId="0" fontId="0" fillId="0" borderId="11" xfId="0" applyBorder="1" applyAlignment="1">
      <alignment/>
    </xf>
    <xf numFmtId="0" fontId="0" fillId="36" borderId="11" xfId="0" applyFill="1" applyBorder="1" applyAlignment="1">
      <alignment/>
    </xf>
    <xf numFmtId="0" fontId="88" fillId="36" borderId="11" xfId="0" applyFont="1" applyFill="1" applyBorder="1" applyAlignment="1">
      <alignment/>
    </xf>
    <xf numFmtId="0" fontId="0" fillId="0" borderId="21" xfId="0" applyFill="1" applyBorder="1" applyAlignment="1">
      <alignment/>
    </xf>
    <xf numFmtId="0" fontId="0" fillId="36" borderId="11" xfId="0" applyFont="1" applyFill="1" applyBorder="1" applyAlignment="1">
      <alignment/>
    </xf>
    <xf numFmtId="0" fontId="0" fillId="36" borderId="21" xfId="0" applyFont="1" applyFill="1" applyBorder="1" applyAlignment="1">
      <alignment/>
    </xf>
    <xf numFmtId="10" fontId="7" fillId="0" borderId="11" xfId="55" applyNumberFormat="1" applyFont="1" applyFill="1" applyBorder="1" applyAlignment="1">
      <alignment horizontal="right" vertical="center"/>
      <protection/>
    </xf>
    <xf numFmtId="10" fontId="3" fillId="0" borderId="11" xfId="55" applyNumberFormat="1" applyFont="1" applyFill="1" applyBorder="1" applyAlignment="1">
      <alignment horizontal="right" vertical="center"/>
      <protection/>
    </xf>
    <xf numFmtId="10" fontId="8" fillId="0" borderId="11" xfId="55" applyNumberFormat="1" applyFont="1" applyFill="1" applyBorder="1" applyAlignment="1">
      <alignment horizontal="right" vertical="center"/>
      <protection/>
    </xf>
    <xf numFmtId="10" fontId="9" fillId="0" borderId="11" xfId="55" applyNumberFormat="1" applyFont="1" applyFill="1" applyBorder="1" applyAlignment="1">
      <alignment horizontal="right" vertical="center"/>
      <protection/>
    </xf>
    <xf numFmtId="49" fontId="3" fillId="35" borderId="0" xfId="0" applyNumberFormat="1" applyFont="1" applyFill="1" applyAlignment="1">
      <alignment horizontal="left" wrapText="1"/>
    </xf>
    <xf numFmtId="49" fontId="30" fillId="35" borderId="0" xfId="0" applyNumberFormat="1" applyFont="1" applyFill="1" applyBorder="1" applyAlignment="1">
      <alignment horizontal="center" vertical="center"/>
    </xf>
    <xf numFmtId="2" fontId="2" fillId="0" borderId="0" xfId="0" applyNumberFormat="1" applyFont="1" applyBorder="1" applyAlignment="1">
      <alignment horizontal="center"/>
    </xf>
    <xf numFmtId="2" fontId="15" fillId="0" borderId="0" xfId="0" applyNumberFormat="1" applyFont="1" applyBorder="1" applyAlignment="1">
      <alignment horizontal="center"/>
    </xf>
    <xf numFmtId="2" fontId="13" fillId="0" borderId="0" xfId="0" applyNumberFormat="1" applyFont="1" applyBorder="1" applyAlignment="1">
      <alignment horizontal="center"/>
    </xf>
    <xf numFmtId="2" fontId="8" fillId="0" borderId="14" xfId="0" applyNumberFormat="1" applyFont="1" applyBorder="1" applyAlignment="1">
      <alignment horizontal="center"/>
    </xf>
    <xf numFmtId="2" fontId="8" fillId="0" borderId="12" xfId="0" applyNumberFormat="1" applyFont="1" applyBorder="1" applyAlignment="1">
      <alignment horizontal="center"/>
    </xf>
    <xf numFmtId="2" fontId="7" fillId="0" borderId="0" xfId="0" applyNumberFormat="1" applyFont="1" applyBorder="1" applyAlignment="1">
      <alignment horizontal="center" wrapText="1"/>
    </xf>
    <xf numFmtId="2" fontId="13" fillId="0" borderId="0" xfId="0" applyNumberFormat="1" applyFont="1" applyBorder="1" applyAlignment="1">
      <alignment horizontal="left"/>
    </xf>
    <xf numFmtId="2" fontId="3" fillId="0" borderId="21" xfId="0" applyNumberFormat="1" applyFont="1" applyBorder="1" applyAlignment="1">
      <alignment horizontal="center" vertical="center" wrapText="1"/>
    </xf>
    <xf numFmtId="2" fontId="3" fillId="0" borderId="13" xfId="0" applyNumberFormat="1" applyFont="1" applyBorder="1" applyAlignment="1">
      <alignment horizontal="center" vertical="center" wrapText="1"/>
    </xf>
    <xf numFmtId="2" fontId="7" fillId="0" borderId="18" xfId="0" applyNumberFormat="1" applyFont="1" applyBorder="1" applyAlignment="1">
      <alignment horizontal="center" vertical="center" wrapText="1"/>
    </xf>
    <xf numFmtId="2" fontId="7" fillId="0" borderId="22" xfId="0" applyNumberFormat="1" applyFont="1" applyBorder="1" applyAlignment="1">
      <alignment horizontal="center" vertical="center" wrapText="1"/>
    </xf>
    <xf numFmtId="2" fontId="7" fillId="0" borderId="16" xfId="0" applyNumberFormat="1" applyFont="1" applyBorder="1" applyAlignment="1">
      <alignment horizontal="center" vertical="center" wrapText="1"/>
    </xf>
    <xf numFmtId="2" fontId="7" fillId="0" borderId="23" xfId="0" applyNumberFormat="1" applyFont="1" applyBorder="1" applyAlignment="1">
      <alignment horizontal="center" vertical="center" wrapText="1"/>
    </xf>
    <xf numFmtId="2" fontId="7" fillId="0" borderId="19" xfId="0" applyNumberFormat="1" applyFont="1" applyBorder="1" applyAlignment="1">
      <alignment horizontal="center" vertical="center" wrapText="1"/>
    </xf>
    <xf numFmtId="2" fontId="7" fillId="0" borderId="20" xfId="0" applyNumberFormat="1" applyFont="1" applyBorder="1" applyAlignment="1">
      <alignment horizontal="center" vertical="center" wrapText="1"/>
    </xf>
    <xf numFmtId="2" fontId="7" fillId="0" borderId="14" xfId="0" applyNumberFormat="1" applyFont="1" applyFill="1" applyBorder="1" applyAlignment="1">
      <alignment horizontal="center" vertical="center" wrapText="1"/>
    </xf>
    <xf numFmtId="2" fontId="7" fillId="0" borderId="11" xfId="0" applyNumberFormat="1" applyFont="1" applyFill="1" applyBorder="1" applyAlignment="1">
      <alignment horizontal="center" vertical="center" wrapText="1"/>
    </xf>
    <xf numFmtId="2" fontId="7" fillId="0" borderId="14" xfId="0" applyNumberFormat="1" applyFont="1" applyBorder="1" applyAlignment="1">
      <alignment horizontal="center" vertical="center" wrapText="1"/>
    </xf>
    <xf numFmtId="2" fontId="7" fillId="0" borderId="24" xfId="0" applyNumberFormat="1" applyFont="1" applyBorder="1" applyAlignment="1">
      <alignment horizontal="center" vertical="center" wrapText="1"/>
    </xf>
    <xf numFmtId="2" fontId="7" fillId="0" borderId="12" xfId="0" applyNumberFormat="1" applyFont="1" applyBorder="1" applyAlignment="1">
      <alignment horizontal="center" vertical="center" wrapText="1"/>
    </xf>
    <xf numFmtId="0" fontId="0" fillId="0" borderId="21" xfId="0" applyFont="1" applyBorder="1" applyAlignment="1">
      <alignment horizontal="center" vertical="center"/>
    </xf>
    <xf numFmtId="0" fontId="0" fillId="0" borderId="13" xfId="0" applyFont="1" applyBorder="1" applyAlignment="1">
      <alignment horizontal="center" vertical="center"/>
    </xf>
    <xf numFmtId="2" fontId="3" fillId="0" borderId="19" xfId="0" applyNumberFormat="1" applyFont="1" applyBorder="1" applyAlignment="1">
      <alignment horizontal="center" vertical="center" wrapText="1"/>
    </xf>
    <xf numFmtId="2" fontId="3" fillId="0" borderId="17" xfId="0" applyNumberFormat="1" applyFont="1" applyBorder="1" applyAlignment="1">
      <alignment horizontal="center" vertical="center" wrapText="1"/>
    </xf>
    <xf numFmtId="2" fontId="3" fillId="0" borderId="20"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2" fontId="3" fillId="0" borderId="14" xfId="0" applyNumberFormat="1" applyFont="1" applyBorder="1" applyAlignment="1">
      <alignment horizontal="center" vertical="center" wrapText="1"/>
    </xf>
    <xf numFmtId="2" fontId="3" fillId="0" borderId="12" xfId="0" applyNumberFormat="1" applyFont="1" applyBorder="1" applyAlignment="1">
      <alignment horizontal="center" vertical="center" wrapText="1"/>
    </xf>
    <xf numFmtId="2" fontId="3" fillId="0" borderId="0" xfId="0" applyNumberFormat="1" applyFont="1" applyAlignment="1">
      <alignment horizontal="center"/>
    </xf>
    <xf numFmtId="2" fontId="3" fillId="0" borderId="17" xfId="0" applyNumberFormat="1" applyFont="1" applyBorder="1" applyAlignment="1">
      <alignment horizontal="center"/>
    </xf>
    <xf numFmtId="2" fontId="0" fillId="0" borderId="0" xfId="0" applyNumberFormat="1" applyFont="1" applyAlignment="1">
      <alignment horizontal="left"/>
    </xf>
    <xf numFmtId="2" fontId="1" fillId="0" borderId="0" xfId="0" applyNumberFormat="1" applyFont="1" applyAlignment="1">
      <alignment horizontal="center"/>
    </xf>
    <xf numFmtId="2" fontId="0" fillId="0" borderId="0" xfId="0" applyNumberFormat="1" applyAlignment="1">
      <alignment horizontal="center"/>
    </xf>
    <xf numFmtId="2" fontId="0" fillId="0" borderId="0" xfId="0" applyNumberFormat="1" applyFont="1" applyAlignment="1">
      <alignment horizontal="center"/>
    </xf>
    <xf numFmtId="2" fontId="5" fillId="0" borderId="0" xfId="0" applyNumberFormat="1" applyFont="1" applyAlignment="1">
      <alignment horizontal="center"/>
    </xf>
    <xf numFmtId="49" fontId="1" fillId="0" borderId="0" xfId="0" applyNumberFormat="1" applyFont="1" applyAlignment="1">
      <alignment horizontal="center" wrapText="1"/>
    </xf>
    <xf numFmtId="49" fontId="1" fillId="0" borderId="0" xfId="0" applyNumberFormat="1" applyFont="1" applyAlignment="1">
      <alignment horizontal="center"/>
    </xf>
    <xf numFmtId="49" fontId="17" fillId="0" borderId="14" xfId="0" applyNumberFormat="1" applyFont="1" applyBorder="1" applyAlignment="1">
      <alignment horizontal="center"/>
    </xf>
    <xf numFmtId="49" fontId="17" fillId="0" borderId="12" xfId="0" applyNumberFormat="1" applyFont="1" applyBorder="1" applyAlignment="1">
      <alignment horizontal="center"/>
    </xf>
    <xf numFmtId="49" fontId="6" fillId="0" borderId="14" xfId="0" applyNumberFormat="1" applyFont="1" applyBorder="1" applyAlignment="1">
      <alignment horizontal="center"/>
    </xf>
    <xf numFmtId="49" fontId="6" fillId="0" borderId="12" xfId="0" applyNumberFormat="1" applyFont="1" applyBorder="1" applyAlignment="1">
      <alignment horizontal="center"/>
    </xf>
    <xf numFmtId="2" fontId="12" fillId="0" borderId="15" xfId="0" applyNumberFormat="1" applyFont="1" applyBorder="1" applyAlignment="1">
      <alignment horizontal="right"/>
    </xf>
    <xf numFmtId="2" fontId="12" fillId="0" borderId="0" xfId="0" applyNumberFormat="1" applyFont="1" applyBorder="1" applyAlignment="1">
      <alignment horizontal="center"/>
    </xf>
    <xf numFmtId="49" fontId="6" fillId="0" borderId="14" xfId="0" applyNumberFormat="1" applyFont="1" applyBorder="1" applyAlignment="1">
      <alignment horizontal="center" vertical="center"/>
    </xf>
    <xf numFmtId="49" fontId="6" fillId="0" borderId="12" xfId="0" applyNumberFormat="1" applyFont="1" applyBorder="1" applyAlignment="1">
      <alignment horizontal="center" vertical="center"/>
    </xf>
    <xf numFmtId="2" fontId="2" fillId="35" borderId="0" xfId="0" applyNumberFormat="1" applyFont="1" applyFill="1" applyBorder="1" applyAlignment="1">
      <alignment horizontal="center"/>
    </xf>
    <xf numFmtId="2" fontId="15" fillId="35" borderId="0" xfId="0" applyNumberFormat="1" applyFont="1" applyFill="1" applyBorder="1" applyAlignment="1">
      <alignment horizontal="center"/>
    </xf>
    <xf numFmtId="2" fontId="13" fillId="35" borderId="0" xfId="0" applyNumberFormat="1" applyFont="1" applyFill="1" applyBorder="1" applyAlignment="1">
      <alignment horizontal="center"/>
    </xf>
    <xf numFmtId="2" fontId="11" fillId="35" borderId="14" xfId="0" applyNumberFormat="1" applyFont="1" applyFill="1" applyBorder="1" applyAlignment="1">
      <alignment horizontal="center"/>
    </xf>
    <xf numFmtId="2" fontId="11" fillId="35" borderId="12" xfId="0" applyNumberFormat="1" applyFont="1" applyFill="1" applyBorder="1" applyAlignment="1">
      <alignment horizontal="center"/>
    </xf>
    <xf numFmtId="2" fontId="12" fillId="35" borderId="15" xfId="0" applyNumberFormat="1" applyFont="1" applyFill="1" applyBorder="1" applyAlignment="1">
      <alignment horizontal="right"/>
    </xf>
    <xf numFmtId="2" fontId="12" fillId="35" borderId="0" xfId="0" applyNumberFormat="1" applyFont="1" applyFill="1" applyBorder="1" applyAlignment="1">
      <alignment horizontal="center"/>
    </xf>
    <xf numFmtId="2" fontId="13" fillId="35" borderId="0" xfId="0" applyNumberFormat="1" applyFont="1" applyFill="1" applyBorder="1" applyAlignment="1">
      <alignment horizontal="left"/>
    </xf>
    <xf numFmtId="2" fontId="3" fillId="35" borderId="21" xfId="0" applyNumberFormat="1" applyFont="1" applyFill="1" applyBorder="1" applyAlignment="1">
      <alignment horizontal="center" vertical="center" wrapText="1"/>
    </xf>
    <xf numFmtId="2" fontId="3" fillId="35" borderId="13" xfId="0" applyNumberFormat="1" applyFont="1" applyFill="1" applyBorder="1" applyAlignment="1">
      <alignment horizontal="center" vertical="center" wrapText="1"/>
    </xf>
    <xf numFmtId="2" fontId="3" fillId="35" borderId="11" xfId="0" applyNumberFormat="1" applyFont="1" applyFill="1" applyBorder="1" applyAlignment="1">
      <alignment horizontal="center" vertical="center" wrapText="1"/>
    </xf>
    <xf numFmtId="2" fontId="3" fillId="35" borderId="10" xfId="0" applyNumberFormat="1" applyFont="1" applyFill="1" applyBorder="1" applyAlignment="1">
      <alignment horizontal="center" vertical="center" wrapText="1"/>
    </xf>
    <xf numFmtId="2" fontId="3" fillId="35" borderId="14" xfId="0" applyNumberFormat="1" applyFont="1" applyFill="1" applyBorder="1" applyAlignment="1">
      <alignment horizontal="center" vertical="center" wrapText="1"/>
    </xf>
    <xf numFmtId="2" fontId="3" fillId="35" borderId="12"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2" fontId="3" fillId="35" borderId="0" xfId="0" applyNumberFormat="1" applyFont="1" applyFill="1" applyAlignment="1">
      <alignment horizontal="center"/>
    </xf>
    <xf numFmtId="2" fontId="7" fillId="35" borderId="18" xfId="0" applyNumberFormat="1" applyFont="1" applyFill="1" applyBorder="1" applyAlignment="1">
      <alignment horizontal="center" vertical="center" wrapText="1"/>
    </xf>
    <xf numFmtId="2" fontId="7" fillId="35" borderId="22" xfId="0" applyNumberFormat="1" applyFont="1" applyFill="1" applyBorder="1" applyAlignment="1">
      <alignment horizontal="center" vertical="center" wrapText="1"/>
    </xf>
    <xf numFmtId="2" fontId="7" fillId="35" borderId="16" xfId="0" applyNumberFormat="1" applyFont="1" applyFill="1" applyBorder="1" applyAlignment="1">
      <alignment horizontal="center" vertical="center" wrapText="1"/>
    </xf>
    <xf numFmtId="2" fontId="7" fillId="35" borderId="23" xfId="0" applyNumberFormat="1" applyFont="1" applyFill="1" applyBorder="1" applyAlignment="1">
      <alignment horizontal="center" vertical="center" wrapText="1"/>
    </xf>
    <xf numFmtId="2" fontId="7" fillId="35" borderId="19" xfId="0" applyNumberFormat="1" applyFont="1" applyFill="1" applyBorder="1" applyAlignment="1">
      <alignment horizontal="center" vertical="center" wrapText="1"/>
    </xf>
    <xf numFmtId="2" fontId="7" fillId="35" borderId="20" xfId="0" applyNumberFormat="1" applyFont="1" applyFill="1" applyBorder="1" applyAlignment="1">
      <alignment horizontal="center" vertical="center" wrapText="1"/>
    </xf>
    <xf numFmtId="2" fontId="7" fillId="35" borderId="11" xfId="0" applyNumberFormat="1" applyFont="1" applyFill="1" applyBorder="1" applyAlignment="1">
      <alignment horizontal="center" vertical="center" wrapText="1"/>
    </xf>
    <xf numFmtId="2" fontId="7" fillId="35" borderId="14" xfId="0" applyNumberFormat="1" applyFont="1" applyFill="1" applyBorder="1" applyAlignment="1">
      <alignment horizontal="center" vertical="center" wrapText="1"/>
    </xf>
    <xf numFmtId="2" fontId="7" fillId="35" borderId="24" xfId="0" applyNumberFormat="1" applyFont="1" applyFill="1" applyBorder="1" applyAlignment="1">
      <alignment horizontal="center" vertical="center" wrapText="1"/>
    </xf>
    <xf numFmtId="2" fontId="7" fillId="35" borderId="12" xfId="0" applyNumberFormat="1" applyFont="1" applyFill="1" applyBorder="1" applyAlignment="1">
      <alignment horizontal="center" vertical="center" wrapText="1"/>
    </xf>
    <xf numFmtId="2" fontId="3" fillId="35" borderId="19" xfId="0" applyNumberFormat="1" applyFont="1" applyFill="1" applyBorder="1" applyAlignment="1">
      <alignment horizontal="center" vertical="center" wrapText="1"/>
    </xf>
    <xf numFmtId="2" fontId="3" fillId="35" borderId="17" xfId="0" applyNumberFormat="1" applyFont="1" applyFill="1" applyBorder="1" applyAlignment="1">
      <alignment horizontal="center" vertical="center" wrapText="1"/>
    </xf>
    <xf numFmtId="2" fontId="3" fillId="35" borderId="20" xfId="0" applyNumberFormat="1" applyFont="1" applyFill="1" applyBorder="1" applyAlignment="1">
      <alignment horizontal="center" vertical="center" wrapText="1"/>
    </xf>
    <xf numFmtId="2" fontId="0" fillId="35" borderId="0" xfId="0" applyNumberFormat="1" applyFont="1" applyFill="1" applyBorder="1" applyAlignment="1">
      <alignment horizontal="left"/>
    </xf>
    <xf numFmtId="2" fontId="0" fillId="35" borderId="0" xfId="0" applyNumberFormat="1" applyFont="1" applyFill="1" applyAlignment="1">
      <alignment horizontal="left"/>
    </xf>
    <xf numFmtId="2" fontId="1" fillId="35" borderId="0" xfId="0" applyNumberFormat="1" applyFont="1" applyFill="1" applyAlignment="1">
      <alignment horizontal="center"/>
    </xf>
    <xf numFmtId="2" fontId="5" fillId="35" borderId="0" xfId="0" applyNumberFormat="1" applyFont="1" applyFill="1" applyAlignment="1">
      <alignment horizontal="center"/>
    </xf>
    <xf numFmtId="49" fontId="1" fillId="35" borderId="0" xfId="0" applyNumberFormat="1" applyFont="1" applyFill="1" applyAlignment="1">
      <alignment horizontal="center" wrapText="1"/>
    </xf>
    <xf numFmtId="49" fontId="1" fillId="35" borderId="0" xfId="0" applyNumberFormat="1" applyFont="1" applyFill="1" applyAlignment="1">
      <alignment horizontal="center"/>
    </xf>
    <xf numFmtId="49" fontId="17" fillId="35" borderId="14" xfId="0" applyNumberFormat="1" applyFont="1" applyFill="1" applyBorder="1" applyAlignment="1">
      <alignment horizontal="center"/>
    </xf>
    <xf numFmtId="49" fontId="17" fillId="35" borderId="12" xfId="0" applyNumberFormat="1" applyFont="1" applyFill="1" applyBorder="1" applyAlignment="1">
      <alignment horizontal="center"/>
    </xf>
    <xf numFmtId="49" fontId="6" fillId="35" borderId="14" xfId="0" applyNumberFormat="1" applyFont="1" applyFill="1" applyBorder="1" applyAlignment="1">
      <alignment horizontal="center"/>
    </xf>
    <xf numFmtId="49" fontId="6" fillId="35" borderId="12" xfId="0" applyNumberFormat="1" applyFont="1" applyFill="1" applyBorder="1" applyAlignment="1">
      <alignment horizontal="center"/>
    </xf>
    <xf numFmtId="2" fontId="8" fillId="35" borderId="14" xfId="0" applyNumberFormat="1" applyFont="1" applyFill="1" applyBorder="1" applyAlignment="1">
      <alignment horizontal="center"/>
    </xf>
    <xf numFmtId="2" fontId="8" fillId="35" borderId="12" xfId="0" applyNumberFormat="1" applyFont="1" applyFill="1" applyBorder="1" applyAlignment="1">
      <alignment horizontal="center"/>
    </xf>
    <xf numFmtId="0" fontId="0" fillId="35" borderId="21" xfId="0" applyFont="1" applyFill="1" applyBorder="1" applyAlignment="1">
      <alignment horizontal="center" vertical="center"/>
    </xf>
    <xf numFmtId="0" fontId="0" fillId="35" borderId="13" xfId="0" applyFont="1" applyFill="1" applyBorder="1" applyAlignment="1">
      <alignment horizontal="center" vertical="center"/>
    </xf>
    <xf numFmtId="49" fontId="17" fillId="35" borderId="14" xfId="0" applyNumberFormat="1" applyFont="1" applyFill="1" applyBorder="1" applyAlignment="1">
      <alignment horizontal="center" vertical="center"/>
    </xf>
    <xf numFmtId="49" fontId="17" fillId="35" borderId="12" xfId="0" applyNumberFormat="1" applyFont="1" applyFill="1" applyBorder="1" applyAlignment="1">
      <alignment horizontal="center" vertical="center"/>
    </xf>
    <xf numFmtId="49" fontId="0" fillId="35" borderId="0" xfId="0" applyNumberFormat="1" applyFont="1" applyFill="1" applyAlignment="1">
      <alignment horizontal="center" wrapText="1"/>
    </xf>
    <xf numFmtId="49" fontId="0" fillId="35" borderId="0" xfId="0" applyNumberFormat="1" applyFont="1" applyFill="1" applyAlignment="1">
      <alignment horizontal="center"/>
    </xf>
    <xf numFmtId="0" fontId="3" fillId="35" borderId="10" xfId="0" applyNumberFormat="1" applyFont="1" applyFill="1" applyBorder="1" applyAlignment="1">
      <alignment horizontal="center" vertical="center" wrapText="1"/>
    </xf>
    <xf numFmtId="0" fontId="3" fillId="35" borderId="21" xfId="0" applyNumberFormat="1" applyFont="1" applyFill="1" applyBorder="1" applyAlignment="1">
      <alignment horizontal="center" vertical="center" wrapText="1"/>
    </xf>
    <xf numFmtId="0" fontId="3" fillId="35" borderId="13" xfId="0" applyNumberFormat="1" applyFont="1" applyFill="1" applyBorder="1" applyAlignment="1">
      <alignment horizontal="center" vertical="center" wrapText="1"/>
    </xf>
    <xf numFmtId="0" fontId="3" fillId="35" borderId="11" xfId="0" applyNumberFormat="1" applyFont="1" applyFill="1" applyBorder="1" applyAlignment="1">
      <alignment horizontal="center" vertical="center" wrapText="1"/>
    </xf>
    <xf numFmtId="0" fontId="3" fillId="35" borderId="14" xfId="0" applyNumberFormat="1" applyFont="1" applyFill="1" applyBorder="1" applyAlignment="1">
      <alignment horizontal="center" vertical="center" wrapText="1"/>
    </xf>
    <xf numFmtId="0" fontId="3" fillId="35" borderId="24" xfId="0" applyNumberFormat="1" applyFont="1" applyFill="1" applyBorder="1" applyAlignment="1">
      <alignment horizontal="center" vertical="center" wrapText="1"/>
    </xf>
    <xf numFmtId="0" fontId="3" fillId="35" borderId="12" xfId="0" applyNumberFormat="1" applyFont="1" applyFill="1" applyBorder="1" applyAlignment="1">
      <alignment horizontal="center" vertical="center" wrapText="1"/>
    </xf>
    <xf numFmtId="0" fontId="23" fillId="35" borderId="19" xfId="0" applyNumberFormat="1" applyFont="1" applyFill="1" applyBorder="1" applyAlignment="1">
      <alignment horizontal="center" vertical="center" wrapText="1"/>
    </xf>
    <xf numFmtId="0" fontId="23" fillId="35" borderId="20" xfId="0" applyNumberFormat="1" applyFont="1" applyFill="1" applyBorder="1" applyAlignment="1">
      <alignment horizontal="center" vertical="center" wrapText="1"/>
    </xf>
    <xf numFmtId="0" fontId="5" fillId="35" borderId="0" xfId="0" applyFont="1" applyFill="1" applyBorder="1" applyAlignment="1">
      <alignment horizontal="center"/>
    </xf>
    <xf numFmtId="0" fontId="5" fillId="35" borderId="0" xfId="0" applyFont="1" applyFill="1" applyBorder="1" applyAlignment="1">
      <alignment horizontal="center" wrapText="1"/>
    </xf>
    <xf numFmtId="0" fontId="1" fillId="35" borderId="0" xfId="0" applyFont="1" applyFill="1" applyAlignment="1">
      <alignment horizontal="center"/>
    </xf>
    <xf numFmtId="0" fontId="5" fillId="35" borderId="0" xfId="0" applyNumberFormat="1" applyFont="1" applyFill="1" applyAlignment="1">
      <alignment horizontal="center" wrapText="1"/>
    </xf>
    <xf numFmtId="0" fontId="0" fillId="35" borderId="0" xfId="0" applyNumberFormat="1" applyFill="1" applyAlignment="1">
      <alignment horizontal="left"/>
    </xf>
    <xf numFmtId="0" fontId="0" fillId="35" borderId="0" xfId="0" applyNumberFormat="1" applyFont="1" applyFill="1" applyAlignment="1">
      <alignment horizontal="left"/>
    </xf>
    <xf numFmtId="0" fontId="0" fillId="35" borderId="0" xfId="0" applyFill="1" applyAlignment="1">
      <alignment horizontal="center"/>
    </xf>
    <xf numFmtId="0" fontId="0" fillId="35" borderId="0" xfId="0" applyFont="1" applyFill="1" applyAlignment="1">
      <alignment horizontal="center"/>
    </xf>
    <xf numFmtId="0" fontId="3" fillId="35" borderId="0" xfId="0" applyNumberFormat="1" applyFont="1" applyFill="1" applyBorder="1" applyAlignment="1">
      <alignment horizontal="left" wrapText="1"/>
    </xf>
    <xf numFmtId="0" fontId="7" fillId="35" borderId="18" xfId="0" applyNumberFormat="1" applyFont="1" applyFill="1" applyBorder="1" applyAlignment="1">
      <alignment horizontal="center" vertical="center" wrapText="1"/>
    </xf>
    <xf numFmtId="0" fontId="7" fillId="35" borderId="22" xfId="0" applyNumberFormat="1" applyFont="1" applyFill="1" applyBorder="1" applyAlignment="1">
      <alignment horizontal="center" vertical="center" wrapText="1"/>
    </xf>
    <xf numFmtId="0" fontId="7" fillId="35" borderId="16" xfId="0" applyNumberFormat="1" applyFont="1" applyFill="1" applyBorder="1" applyAlignment="1">
      <alignment horizontal="center" vertical="center" wrapText="1"/>
    </xf>
    <xf numFmtId="0" fontId="7" fillId="35" borderId="23" xfId="0" applyNumberFormat="1" applyFont="1" applyFill="1" applyBorder="1" applyAlignment="1">
      <alignment horizontal="center" vertical="center" wrapText="1"/>
    </xf>
    <xf numFmtId="0" fontId="7" fillId="35" borderId="19" xfId="0" applyNumberFormat="1" applyFont="1" applyFill="1" applyBorder="1" applyAlignment="1">
      <alignment horizontal="center" vertical="center" wrapText="1"/>
    </xf>
    <xf numFmtId="0" fontId="7" fillId="35" borderId="20" xfId="0" applyNumberFormat="1" applyFont="1" applyFill="1" applyBorder="1" applyAlignment="1">
      <alignment horizontal="center" vertical="center" wrapText="1"/>
    </xf>
    <xf numFmtId="0" fontId="7" fillId="35" borderId="11" xfId="0" applyNumberFormat="1" applyFont="1" applyFill="1" applyBorder="1" applyAlignment="1">
      <alignment horizontal="center" vertical="center" wrapText="1"/>
    </xf>
    <xf numFmtId="0" fontId="7" fillId="35" borderId="11"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0" fillId="35" borderId="21" xfId="0" applyFont="1" applyFill="1" applyBorder="1" applyAlignment="1">
      <alignment horizontal="center" vertical="center" wrapText="1"/>
    </xf>
    <xf numFmtId="0" fontId="0" fillId="35" borderId="13" xfId="0" applyFont="1" applyFill="1" applyBorder="1" applyAlignment="1">
      <alignment horizontal="center" vertical="center" wrapText="1"/>
    </xf>
    <xf numFmtId="0" fontId="0" fillId="35" borderId="0" xfId="0" applyNumberFormat="1" applyFont="1" applyFill="1" applyBorder="1" applyAlignment="1">
      <alignment horizontal="left"/>
    </xf>
    <xf numFmtId="0" fontId="0" fillId="35" borderId="0" xfId="0" applyFont="1" applyFill="1" applyBorder="1" applyAlignment="1">
      <alignment horizontal="left"/>
    </xf>
    <xf numFmtId="0" fontId="1" fillId="35" borderId="0" xfId="0" applyNumberFormat="1" applyFont="1" applyFill="1" applyAlignment="1">
      <alignment horizontal="center"/>
    </xf>
    <xf numFmtId="49" fontId="9" fillId="35" borderId="10" xfId="0" applyNumberFormat="1" applyFont="1" applyFill="1" applyBorder="1" applyAlignment="1">
      <alignment horizontal="center" vertical="center" wrapText="1"/>
    </xf>
    <xf numFmtId="49" fontId="9" fillId="35" borderId="13" xfId="0" applyNumberFormat="1" applyFont="1" applyFill="1" applyBorder="1" applyAlignment="1">
      <alignment horizontal="center" vertical="center" wrapText="1"/>
    </xf>
    <xf numFmtId="49" fontId="9" fillId="35" borderId="21" xfId="0" applyNumberFormat="1" applyFont="1" applyFill="1" applyBorder="1" applyAlignment="1">
      <alignment horizontal="center" vertical="center" wrapText="1"/>
    </xf>
    <xf numFmtId="1" fontId="11" fillId="35" borderId="14" xfId="0" applyNumberFormat="1" applyFont="1" applyFill="1" applyBorder="1" applyAlignment="1">
      <alignment horizontal="center" vertical="center"/>
    </xf>
    <xf numFmtId="1" fontId="11" fillId="35" borderId="24" xfId="0" applyNumberFormat="1" applyFont="1" applyFill="1" applyBorder="1" applyAlignment="1">
      <alignment horizontal="center" vertical="center"/>
    </xf>
    <xf numFmtId="1" fontId="11" fillId="35" borderId="12" xfId="0" applyNumberFormat="1" applyFont="1" applyFill="1" applyBorder="1" applyAlignment="1">
      <alignment horizontal="center" vertical="center"/>
    </xf>
    <xf numFmtId="49" fontId="9" fillId="35" borderId="22" xfId="0" applyNumberFormat="1" applyFont="1" applyFill="1" applyBorder="1" applyAlignment="1">
      <alignment horizontal="center" vertical="center" wrapText="1"/>
    </xf>
    <xf numFmtId="49" fontId="9" fillId="35" borderId="23" xfId="0" applyNumberFormat="1" applyFont="1" applyFill="1" applyBorder="1" applyAlignment="1">
      <alignment horizontal="center" vertical="center" wrapText="1"/>
    </xf>
    <xf numFmtId="49" fontId="9" fillId="35" borderId="20" xfId="0" applyNumberFormat="1" applyFont="1" applyFill="1" applyBorder="1" applyAlignment="1">
      <alignment horizontal="center" vertical="center" wrapText="1"/>
    </xf>
    <xf numFmtId="0" fontId="30" fillId="35" borderId="0" xfId="0" applyNumberFormat="1" applyFont="1" applyFill="1" applyBorder="1" applyAlignment="1">
      <alignment horizontal="center" wrapText="1"/>
    </xf>
    <xf numFmtId="0" fontId="30" fillId="35" borderId="15" xfId="0" applyNumberFormat="1" applyFont="1" applyFill="1" applyBorder="1" applyAlignment="1">
      <alignment horizontal="center" vertical="center"/>
    </xf>
    <xf numFmtId="49" fontId="3" fillId="35" borderId="0" xfId="0" applyNumberFormat="1" applyFont="1" applyFill="1" applyAlignment="1">
      <alignment horizontal="left"/>
    </xf>
    <xf numFmtId="49" fontId="11" fillId="35" borderId="14" xfId="0" applyNumberFormat="1" applyFont="1" applyFill="1" applyBorder="1" applyAlignment="1" applyProtection="1">
      <alignment horizontal="center" vertical="center" wrapText="1"/>
      <protection/>
    </xf>
    <xf numFmtId="49" fontId="11" fillId="35" borderId="12" xfId="0" applyNumberFormat="1" applyFont="1" applyFill="1" applyBorder="1" applyAlignment="1" applyProtection="1">
      <alignment horizontal="center" vertical="center" wrapText="1"/>
      <protection/>
    </xf>
    <xf numFmtId="43" fontId="6" fillId="35" borderId="14" xfId="42" applyFont="1" applyFill="1" applyBorder="1" applyAlignment="1" applyProtection="1">
      <alignment horizontal="center" vertical="center" wrapText="1"/>
      <protection/>
    </xf>
    <xf numFmtId="43" fontId="6" fillId="35" borderId="12" xfId="42" applyFont="1" applyFill="1" applyBorder="1" applyAlignment="1" applyProtection="1">
      <alignment horizontal="center" vertical="center" wrapText="1"/>
      <protection/>
    </xf>
    <xf numFmtId="49" fontId="9" fillId="35" borderId="11" xfId="0" applyNumberFormat="1" applyFont="1" applyFill="1" applyBorder="1" applyAlignment="1" applyProtection="1">
      <alignment horizontal="center" vertical="center" wrapText="1"/>
      <protection/>
    </xf>
    <xf numFmtId="49" fontId="9" fillId="35" borderId="11" xfId="0" applyNumberFormat="1" applyFont="1" applyFill="1" applyBorder="1" applyAlignment="1">
      <alignment horizontal="center" vertical="center" wrapText="1"/>
    </xf>
    <xf numFmtId="49" fontId="9" fillId="35" borderId="10" xfId="0" applyNumberFormat="1" applyFont="1" applyFill="1" applyBorder="1" applyAlignment="1" applyProtection="1">
      <alignment horizontal="center" vertical="center" wrapText="1"/>
      <protection/>
    </xf>
    <xf numFmtId="49" fontId="8" fillId="35" borderId="14" xfId="0" applyNumberFormat="1" applyFont="1" applyFill="1" applyBorder="1" applyAlignment="1" applyProtection="1">
      <alignment horizontal="center" vertical="center" wrapText="1"/>
      <protection/>
    </xf>
    <xf numFmtId="49" fontId="8" fillId="35" borderId="24" xfId="0" applyNumberFormat="1" applyFont="1" applyFill="1" applyBorder="1" applyAlignment="1">
      <alignment horizontal="center" vertical="center" wrapText="1"/>
    </xf>
    <xf numFmtId="49" fontId="8" fillId="35" borderId="12" xfId="0" applyNumberFormat="1" applyFont="1" applyFill="1" applyBorder="1" applyAlignment="1">
      <alignment horizontal="center" vertical="center" wrapText="1"/>
    </xf>
    <xf numFmtId="49" fontId="9" fillId="35" borderId="18" xfId="0" applyNumberFormat="1" applyFont="1" applyFill="1" applyBorder="1" applyAlignment="1">
      <alignment horizontal="center" vertical="center" wrapText="1"/>
    </xf>
    <xf numFmtId="49" fontId="9" fillId="35" borderId="16" xfId="0" applyNumberFormat="1" applyFont="1" applyFill="1" applyBorder="1" applyAlignment="1">
      <alignment horizontal="center" vertical="center" wrapText="1"/>
    </xf>
    <xf numFmtId="49" fontId="9" fillId="35" borderId="19" xfId="0" applyNumberFormat="1" applyFont="1" applyFill="1" applyBorder="1" applyAlignment="1">
      <alignment horizontal="center" vertical="center" wrapText="1"/>
    </xf>
    <xf numFmtId="49" fontId="0" fillId="35" borderId="0" xfId="0" applyNumberFormat="1" applyFill="1" applyBorder="1" applyAlignment="1">
      <alignment horizontal="center"/>
    </xf>
    <xf numFmtId="49" fontId="9" fillId="35" borderId="18" xfId="0" applyNumberFormat="1" applyFont="1" applyFill="1" applyBorder="1" applyAlignment="1" applyProtection="1">
      <alignment horizontal="center" vertical="center" wrapText="1"/>
      <protection/>
    </xf>
    <xf numFmtId="49" fontId="9" fillId="35" borderId="15" xfId="0" applyNumberFormat="1" applyFont="1" applyFill="1" applyBorder="1" applyAlignment="1" applyProtection="1">
      <alignment horizontal="center" vertical="center" wrapText="1"/>
      <protection/>
    </xf>
    <xf numFmtId="49" fontId="9" fillId="35" borderId="22" xfId="0" applyNumberFormat="1" applyFont="1" applyFill="1" applyBorder="1" applyAlignment="1" applyProtection="1">
      <alignment horizontal="center" vertical="center" wrapText="1"/>
      <protection/>
    </xf>
    <xf numFmtId="49" fontId="30" fillId="35" borderId="0" xfId="0" applyNumberFormat="1" applyFont="1" applyFill="1" applyBorder="1" applyAlignment="1">
      <alignment horizontal="center" vertical="center"/>
    </xf>
    <xf numFmtId="49" fontId="0" fillId="35" borderId="0" xfId="0" applyNumberFormat="1" applyFont="1" applyFill="1" applyAlignment="1">
      <alignment horizontal="left"/>
    </xf>
    <xf numFmtId="49" fontId="0" fillId="35" borderId="0" xfId="0" applyNumberFormat="1" applyFill="1" applyBorder="1" applyAlignment="1">
      <alignment horizontal="center" wrapText="1"/>
    </xf>
    <xf numFmtId="0" fontId="5" fillId="35" borderId="0" xfId="0" applyNumberFormat="1" applyFont="1" applyFill="1" applyAlignment="1">
      <alignment horizontal="center" vertical="center"/>
    </xf>
    <xf numFmtId="49" fontId="9" fillId="35" borderId="12" xfId="0" applyNumberFormat="1" applyFont="1" applyFill="1" applyBorder="1" applyAlignment="1" applyProtection="1">
      <alignment horizontal="center" vertical="center" wrapText="1"/>
      <protection/>
    </xf>
    <xf numFmtId="49" fontId="9" fillId="35" borderId="14" xfId="0" applyNumberFormat="1" applyFont="1" applyFill="1" applyBorder="1" applyAlignment="1" applyProtection="1">
      <alignment horizontal="center" vertical="center" wrapText="1"/>
      <protection/>
    </xf>
    <xf numFmtId="49" fontId="9" fillId="35" borderId="24" xfId="0" applyNumberFormat="1" applyFont="1" applyFill="1" applyBorder="1" applyAlignment="1" applyProtection="1">
      <alignment horizontal="center" vertical="center" wrapText="1"/>
      <protection/>
    </xf>
    <xf numFmtId="49" fontId="1" fillId="35" borderId="0" xfId="0" applyNumberFormat="1" applyFont="1" applyFill="1" applyBorder="1" applyAlignment="1">
      <alignment horizontal="center" vertical="center" wrapText="1"/>
    </xf>
    <xf numFmtId="49" fontId="1" fillId="35" borderId="0" xfId="0" applyNumberFormat="1" applyFont="1" applyFill="1" applyBorder="1" applyAlignment="1">
      <alignment horizontal="center" vertical="center"/>
    </xf>
    <xf numFmtId="49" fontId="3" fillId="35" borderId="0" xfId="0" applyNumberFormat="1" applyFont="1" applyFill="1" applyAlignment="1">
      <alignment horizontal="left" wrapText="1"/>
    </xf>
    <xf numFmtId="0" fontId="1" fillId="35" borderId="0" xfId="0" applyNumberFormat="1" applyFont="1" applyFill="1" applyAlignment="1">
      <alignment horizontal="center" wrapText="1"/>
    </xf>
    <xf numFmtId="49" fontId="43" fillId="35" borderId="0" xfId="0" applyNumberFormat="1" applyFont="1" applyFill="1" applyAlignment="1">
      <alignment horizontal="center"/>
    </xf>
    <xf numFmtId="49" fontId="45" fillId="35" borderId="0" xfId="0" applyNumberFormat="1" applyFont="1" applyFill="1" applyBorder="1" applyAlignment="1">
      <alignment horizontal="center" vertical="center" wrapText="1"/>
    </xf>
    <xf numFmtId="49" fontId="45" fillId="35" borderId="0" xfId="0" applyNumberFormat="1" applyFont="1" applyFill="1" applyBorder="1" applyAlignment="1">
      <alignment horizontal="center" vertical="center"/>
    </xf>
    <xf numFmtId="0" fontId="43" fillId="35" borderId="0" xfId="0" applyNumberFormat="1" applyFont="1" applyFill="1" applyBorder="1" applyAlignment="1">
      <alignment horizontal="center" wrapText="1"/>
    </xf>
    <xf numFmtId="0" fontId="43" fillId="35" borderId="0" xfId="0" applyNumberFormat="1" applyFont="1" applyFill="1" applyBorder="1" applyAlignment="1">
      <alignment horizontal="center" vertical="center"/>
    </xf>
    <xf numFmtId="49" fontId="9" fillId="35" borderId="13" xfId="0" applyNumberFormat="1" applyFont="1" applyFill="1" applyBorder="1" applyAlignment="1" applyProtection="1">
      <alignment horizontal="center" vertical="center" wrapText="1"/>
      <protection/>
    </xf>
    <xf numFmtId="49" fontId="44" fillId="35" borderId="0" xfId="0" applyNumberFormat="1" applyFont="1" applyFill="1" applyAlignment="1">
      <alignment horizontal="center" wrapText="1"/>
    </xf>
    <xf numFmtId="49" fontId="6" fillId="35" borderId="14" xfId="0" applyNumberFormat="1" applyFont="1" applyFill="1" applyBorder="1" applyAlignment="1" applyProtection="1">
      <alignment horizontal="center" vertical="center" wrapText="1"/>
      <protection/>
    </xf>
    <xf numFmtId="49" fontId="6" fillId="35" borderId="12" xfId="0" applyNumberFormat="1" applyFont="1" applyFill="1" applyBorder="1" applyAlignment="1" applyProtection="1">
      <alignment horizontal="center" vertical="center" wrapText="1"/>
      <protection/>
    </xf>
    <xf numFmtId="49" fontId="0" fillId="35" borderId="0" xfId="0" applyNumberFormat="1" applyFont="1" applyFill="1" applyBorder="1" applyAlignment="1">
      <alignment horizontal="center" wrapText="1"/>
    </xf>
    <xf numFmtId="49" fontId="0" fillId="35" borderId="17" xfId="0" applyNumberFormat="1" applyFont="1" applyFill="1" applyBorder="1" applyAlignment="1">
      <alignment horizontal="center"/>
    </xf>
    <xf numFmtId="49" fontId="20" fillId="35" borderId="11" xfId="0" applyNumberFormat="1" applyFont="1" applyFill="1" applyBorder="1" applyAlignment="1" applyProtection="1">
      <alignment horizontal="center" vertical="center" wrapText="1"/>
      <protection/>
    </xf>
    <xf numFmtId="49" fontId="20" fillId="35" borderId="11" xfId="0" applyNumberFormat="1" applyFont="1" applyFill="1" applyBorder="1" applyAlignment="1">
      <alignment horizontal="center" vertical="center" wrapText="1"/>
    </xf>
    <xf numFmtId="0" fontId="45" fillId="35" borderId="0" xfId="0" applyNumberFormat="1" applyFont="1" applyFill="1" applyAlignment="1">
      <alignment horizontal="center" wrapText="1"/>
    </xf>
    <xf numFmtId="49" fontId="45" fillId="35" borderId="0" xfId="0" applyNumberFormat="1" applyFont="1" applyFill="1" applyAlignment="1">
      <alignment horizontal="center" wrapText="1"/>
    </xf>
    <xf numFmtId="49" fontId="0" fillId="35" borderId="0" xfId="0" applyNumberFormat="1" applyFont="1" applyFill="1" applyBorder="1" applyAlignment="1">
      <alignment horizontal="center"/>
    </xf>
    <xf numFmtId="49" fontId="9" fillId="0" borderId="11" xfId="57" applyNumberFormat="1" applyFont="1" applyFill="1" applyBorder="1" applyAlignment="1">
      <alignment horizontal="center" vertical="center" wrapText="1" readingOrder="1"/>
      <protection/>
    </xf>
    <xf numFmtId="49" fontId="9" fillId="0" borderId="10" xfId="57" applyNumberFormat="1" applyFont="1" applyFill="1" applyBorder="1" applyAlignment="1">
      <alignment horizontal="center" vertical="center" wrapText="1" readingOrder="1"/>
      <protection/>
    </xf>
    <xf numFmtId="49" fontId="9" fillId="0" borderId="21" xfId="57" applyNumberFormat="1" applyFont="1" applyFill="1" applyBorder="1" applyAlignment="1">
      <alignment horizontal="center" vertical="center" wrapText="1" readingOrder="1"/>
      <protection/>
    </xf>
    <xf numFmtId="49" fontId="9" fillId="0" borderId="13" xfId="57" applyNumberFormat="1" applyFont="1" applyFill="1" applyBorder="1" applyAlignment="1">
      <alignment horizontal="center" vertical="center" wrapText="1" readingOrder="1"/>
      <protection/>
    </xf>
    <xf numFmtId="49" fontId="9" fillId="0" borderId="14" xfId="57" applyNumberFormat="1" applyFont="1" applyFill="1" applyBorder="1" applyAlignment="1">
      <alignment horizontal="center" vertical="center" wrapText="1" readingOrder="1"/>
      <protection/>
    </xf>
    <xf numFmtId="49" fontId="9" fillId="0" borderId="15" xfId="57" applyNumberFormat="1" applyFont="1" applyFill="1" applyBorder="1" applyAlignment="1">
      <alignment horizontal="center" vertical="center" wrapText="1" readingOrder="1"/>
      <protection/>
    </xf>
    <xf numFmtId="49" fontId="1" fillId="0" borderId="0" xfId="57" applyNumberFormat="1" applyFont="1" applyAlignment="1">
      <alignment horizontal="center" wrapText="1"/>
      <protection/>
    </xf>
    <xf numFmtId="49" fontId="8" fillId="0" borderId="0" xfId="57" applyNumberFormat="1" applyFont="1" applyBorder="1" applyAlignment="1">
      <alignment horizontal="center" wrapText="1"/>
      <protection/>
    </xf>
    <xf numFmtId="1" fontId="33" fillId="0" borderId="14" xfId="57" applyNumberFormat="1" applyFont="1" applyBorder="1" applyAlignment="1">
      <alignment horizontal="center" wrapText="1"/>
      <protection/>
    </xf>
    <xf numFmtId="1" fontId="33" fillId="0" borderId="12" xfId="57" applyNumberFormat="1" applyFont="1" applyBorder="1" applyAlignment="1">
      <alignment horizontal="center" wrapText="1"/>
      <protection/>
    </xf>
    <xf numFmtId="49" fontId="22" fillId="0" borderId="0" xfId="57" applyNumberFormat="1" applyFont="1" applyBorder="1" applyAlignment="1">
      <alignment horizontal="center"/>
      <protection/>
    </xf>
    <xf numFmtId="49" fontId="9" fillId="0" borderId="18" xfId="57" applyNumberFormat="1" applyFont="1" applyFill="1" applyBorder="1" applyAlignment="1">
      <alignment horizontal="center" vertical="center" wrapText="1" readingOrder="1"/>
      <protection/>
    </xf>
    <xf numFmtId="0" fontId="9" fillId="0" borderId="21" xfId="57" applyFont="1" applyBorder="1" applyAlignment="1">
      <alignment horizontal="center" vertical="center" wrapText="1" readingOrder="1"/>
      <protection/>
    </xf>
    <xf numFmtId="0" fontId="9" fillId="0" borderId="13" xfId="57" applyFont="1" applyBorder="1" applyAlignment="1">
      <alignment horizontal="center" vertical="center" wrapText="1" readingOrder="1"/>
      <protection/>
    </xf>
    <xf numFmtId="0" fontId="12" fillId="0" borderId="0" xfId="57" applyFont="1" applyBorder="1" applyAlignment="1">
      <alignment horizontal="left"/>
      <protection/>
    </xf>
    <xf numFmtId="49" fontId="12" fillId="0" borderId="0" xfId="57" applyNumberFormat="1" applyFont="1" applyAlignment="1">
      <alignment horizontal="left"/>
      <protection/>
    </xf>
    <xf numFmtId="0" fontId="12" fillId="0" borderId="0" xfId="57" applyFont="1" applyAlignment="1">
      <alignment horizontal="left"/>
      <protection/>
    </xf>
    <xf numFmtId="49" fontId="1" fillId="0" borderId="0" xfId="57" applyNumberFormat="1" applyFont="1" applyAlignment="1">
      <alignment horizontal="center"/>
      <protection/>
    </xf>
    <xf numFmtId="49" fontId="12" fillId="0" borderId="0" xfId="57" applyNumberFormat="1" applyFont="1" applyAlignment="1">
      <alignment horizontal="left" wrapText="1"/>
      <protection/>
    </xf>
    <xf numFmtId="49" fontId="22" fillId="0" borderId="0" xfId="57" applyNumberFormat="1" applyFont="1" applyBorder="1" applyAlignment="1">
      <alignment/>
      <protection/>
    </xf>
    <xf numFmtId="49" fontId="12" fillId="0" borderId="17" xfId="57" applyNumberFormat="1" applyFont="1" applyBorder="1" applyAlignment="1">
      <alignment horizontal="right"/>
      <protection/>
    </xf>
    <xf numFmtId="49" fontId="9" fillId="0" borderId="22" xfId="57" applyNumberFormat="1" applyFont="1" applyFill="1" applyBorder="1" applyAlignment="1">
      <alignment horizontal="center" vertical="center" wrapText="1" readingOrder="1"/>
      <protection/>
    </xf>
    <xf numFmtId="49" fontId="9" fillId="0" borderId="16" xfId="57" applyNumberFormat="1" applyFont="1" applyFill="1" applyBorder="1" applyAlignment="1">
      <alignment horizontal="center" vertical="center" wrapText="1" readingOrder="1"/>
      <protection/>
    </xf>
    <xf numFmtId="49" fontId="9" fillId="0" borderId="23" xfId="57" applyNumberFormat="1" applyFont="1" applyFill="1" applyBorder="1" applyAlignment="1">
      <alignment horizontal="center" vertical="center" wrapText="1" readingOrder="1"/>
      <protection/>
    </xf>
    <xf numFmtId="49" fontId="9" fillId="0" borderId="19" xfId="57" applyNumberFormat="1" applyFont="1" applyFill="1" applyBorder="1" applyAlignment="1">
      <alignment horizontal="center" vertical="center" wrapText="1" readingOrder="1"/>
      <protection/>
    </xf>
    <xf numFmtId="49" fontId="9" fillId="0" borderId="20" xfId="57" applyNumberFormat="1" applyFont="1" applyFill="1" applyBorder="1" applyAlignment="1">
      <alignment horizontal="center" vertical="center" wrapText="1" readingOrder="1"/>
      <protection/>
    </xf>
    <xf numFmtId="49" fontId="9" fillId="0" borderId="0" xfId="57" applyNumberFormat="1" applyFont="1" applyFill="1" applyBorder="1" applyAlignment="1">
      <alignment horizontal="center" vertical="center" wrapText="1" readingOrder="1"/>
      <protection/>
    </xf>
    <xf numFmtId="49" fontId="9" fillId="0" borderId="24" xfId="57" applyNumberFormat="1" applyFont="1" applyFill="1" applyBorder="1" applyAlignment="1">
      <alignment horizontal="center" vertical="center" wrapText="1" readingOrder="1"/>
      <protection/>
    </xf>
    <xf numFmtId="49" fontId="9" fillId="0" borderId="12" xfId="57" applyNumberFormat="1" applyFont="1" applyFill="1" applyBorder="1" applyAlignment="1">
      <alignment horizontal="center" vertical="center" wrapText="1" readingOrder="1"/>
      <protection/>
    </xf>
    <xf numFmtId="49" fontId="9" fillId="0" borderId="17" xfId="57" applyNumberFormat="1" applyFont="1" applyFill="1" applyBorder="1" applyAlignment="1">
      <alignment horizontal="center" vertical="center" wrapText="1" readingOrder="1"/>
      <protection/>
    </xf>
    <xf numFmtId="49" fontId="1" fillId="0" borderId="0" xfId="57" applyNumberFormat="1" applyFont="1" applyBorder="1" applyAlignment="1">
      <alignment horizontal="center" wrapText="1"/>
      <protection/>
    </xf>
    <xf numFmtId="49" fontId="9" fillId="0" borderId="10" xfId="57" applyNumberFormat="1" applyFont="1" applyFill="1" applyBorder="1" applyAlignment="1">
      <alignment horizontal="center" vertical="top" wrapText="1" readingOrder="1"/>
      <protection/>
    </xf>
    <xf numFmtId="49" fontId="9" fillId="0" borderId="13" xfId="57" applyNumberFormat="1" applyFont="1" applyFill="1" applyBorder="1" applyAlignment="1">
      <alignment horizontal="center" vertical="top" wrapText="1" readingOrder="1"/>
      <protection/>
    </xf>
    <xf numFmtId="49" fontId="1" fillId="0" borderId="0" xfId="57" applyNumberFormat="1" applyFont="1" applyBorder="1" applyAlignment="1">
      <alignment horizontal="center"/>
      <protection/>
    </xf>
    <xf numFmtId="1" fontId="8" fillId="0" borderId="14" xfId="57" applyNumberFormat="1" applyFont="1" applyBorder="1" applyAlignment="1">
      <alignment horizontal="center" wrapText="1"/>
      <protection/>
    </xf>
    <xf numFmtId="1" fontId="8" fillId="0" borderId="12" xfId="57" applyNumberFormat="1" applyFont="1" applyBorder="1" applyAlignment="1">
      <alignment horizontal="center" wrapText="1"/>
      <protection/>
    </xf>
    <xf numFmtId="49" fontId="27" fillId="0" borderId="0" xfId="57" applyNumberFormat="1" applyFont="1" applyBorder="1" applyAlignment="1">
      <alignment horizontal="left" wrapText="1"/>
      <protection/>
    </xf>
    <xf numFmtId="49" fontId="22" fillId="0" borderId="15" xfId="57" applyNumberFormat="1" applyFont="1" applyBorder="1" applyAlignment="1">
      <alignment horizontal="left" wrapText="1"/>
      <protection/>
    </xf>
    <xf numFmtId="49" fontId="5" fillId="0" borderId="0" xfId="57" applyNumberFormat="1" applyFont="1" applyAlignment="1">
      <alignment horizontal="center"/>
      <protection/>
    </xf>
    <xf numFmtId="0" fontId="22" fillId="34" borderId="0" xfId="57" applyFont="1" applyFill="1" applyBorder="1" applyAlignment="1">
      <alignment horizontal="center"/>
      <protection/>
    </xf>
    <xf numFmtId="0" fontId="22" fillId="34" borderId="0" xfId="57" applyFont="1" applyFill="1" applyBorder="1" applyAlignment="1">
      <alignment horizontal="center"/>
      <protection/>
    </xf>
    <xf numFmtId="0" fontId="9" fillId="0" borderId="0" xfId="57" applyFont="1" applyBorder="1" applyAlignment="1">
      <alignment horizontal="left"/>
      <protection/>
    </xf>
    <xf numFmtId="0" fontId="9" fillId="0" borderId="0" xfId="57" applyFont="1" applyAlignment="1">
      <alignment horizontal="left"/>
      <protection/>
    </xf>
    <xf numFmtId="0" fontId="20" fillId="0" borderId="14" xfId="57" applyFont="1" applyFill="1" applyBorder="1" applyAlignment="1">
      <alignment horizontal="center" vertical="center" wrapText="1"/>
      <protection/>
    </xf>
    <xf numFmtId="0" fontId="20" fillId="0" borderId="24" xfId="57" applyFont="1" applyFill="1" applyBorder="1" applyAlignment="1">
      <alignment horizontal="center" vertical="center" wrapText="1"/>
      <protection/>
    </xf>
    <xf numFmtId="0" fontId="20" fillId="0" borderId="12" xfId="57" applyFont="1" applyFill="1" applyBorder="1" applyAlignment="1">
      <alignment horizontal="center" vertical="center" wrapText="1"/>
      <protection/>
    </xf>
    <xf numFmtId="0" fontId="20" fillId="0" borderId="14" xfId="57" applyFont="1" applyFill="1" applyBorder="1" applyAlignment="1">
      <alignment horizontal="center" wrapText="1"/>
      <protection/>
    </xf>
    <xf numFmtId="0" fontId="20" fillId="0" borderId="24" xfId="57" applyFont="1" applyFill="1" applyBorder="1" applyAlignment="1">
      <alignment horizontal="center" wrapText="1"/>
      <protection/>
    </xf>
    <xf numFmtId="0" fontId="20" fillId="0" borderId="12" xfId="57" applyFont="1" applyFill="1" applyBorder="1" applyAlignment="1">
      <alignment horizontal="center" wrapText="1"/>
      <protection/>
    </xf>
    <xf numFmtId="0" fontId="1" fillId="0" borderId="0" xfId="57" applyFont="1" applyAlignment="1">
      <alignment horizontal="center"/>
      <protection/>
    </xf>
    <xf numFmtId="0" fontId="20" fillId="0" borderId="10" xfId="57" applyFont="1" applyFill="1" applyBorder="1" applyAlignment="1">
      <alignment horizontal="center" vertical="center" wrapText="1"/>
      <protection/>
    </xf>
    <xf numFmtId="0" fontId="20" fillId="0" borderId="21" xfId="57" applyFont="1" applyFill="1" applyBorder="1" applyAlignment="1">
      <alignment horizontal="center" vertical="center" wrapText="1"/>
      <protection/>
    </xf>
    <xf numFmtId="0" fontId="20" fillId="0" borderId="13" xfId="57" applyFont="1" applyFill="1" applyBorder="1" applyAlignment="1">
      <alignment horizontal="center" vertical="center" wrapText="1"/>
      <protection/>
    </xf>
    <xf numFmtId="0" fontId="1" fillId="0" borderId="0" xfId="57" applyNumberFormat="1" applyFont="1" applyAlignment="1">
      <alignment horizontal="center" wrapText="1"/>
      <protection/>
    </xf>
    <xf numFmtId="3" fontId="22" fillId="34" borderId="0" xfId="57" applyNumberFormat="1" applyFont="1" applyFill="1" applyBorder="1" applyAlignment="1">
      <alignment horizontal="center"/>
      <protection/>
    </xf>
    <xf numFmtId="0" fontId="20" fillId="0" borderId="14" xfId="57" applyFont="1" applyFill="1" applyBorder="1" applyAlignment="1">
      <alignment horizontal="center"/>
      <protection/>
    </xf>
    <xf numFmtId="0" fontId="20" fillId="0" borderId="24" xfId="57" applyFont="1" applyFill="1" applyBorder="1" applyAlignment="1">
      <alignment horizontal="center"/>
      <protection/>
    </xf>
    <xf numFmtId="0" fontId="20" fillId="0" borderId="12" xfId="57" applyFont="1" applyFill="1" applyBorder="1" applyAlignment="1">
      <alignment horizontal="center"/>
      <protection/>
    </xf>
    <xf numFmtId="0" fontId="20" fillId="0" borderId="18" xfId="57" applyFont="1" applyFill="1" applyBorder="1" applyAlignment="1">
      <alignment horizontal="center" vertical="center" wrapText="1"/>
      <protection/>
    </xf>
    <xf numFmtId="0" fontId="20" fillId="0" borderId="15" xfId="57" applyFont="1" applyFill="1" applyBorder="1" applyAlignment="1">
      <alignment horizontal="center" vertical="center" wrapText="1"/>
      <protection/>
    </xf>
    <xf numFmtId="0" fontId="20" fillId="0" borderId="22" xfId="57" applyFont="1" applyFill="1" applyBorder="1" applyAlignment="1">
      <alignment horizontal="center" vertical="center" wrapText="1"/>
      <protection/>
    </xf>
    <xf numFmtId="0" fontId="20" fillId="0" borderId="19" xfId="57" applyFont="1" applyFill="1" applyBorder="1" applyAlignment="1">
      <alignment horizontal="center" vertical="center" wrapText="1"/>
      <protection/>
    </xf>
    <xf numFmtId="0" fontId="20" fillId="0" borderId="17" xfId="57" applyFont="1" applyFill="1" applyBorder="1" applyAlignment="1">
      <alignment horizontal="center" vertical="center" wrapText="1"/>
      <protection/>
    </xf>
    <xf numFmtId="0" fontId="20" fillId="0" borderId="20" xfId="57" applyFont="1" applyFill="1" applyBorder="1" applyAlignment="1">
      <alignment horizontal="center" vertical="center" wrapText="1"/>
      <protection/>
    </xf>
    <xf numFmtId="49" fontId="1" fillId="0" borderId="0" xfId="57" applyNumberFormat="1" applyFont="1" applyBorder="1" applyAlignment="1">
      <alignment horizontal="center"/>
      <protection/>
    </xf>
    <xf numFmtId="1" fontId="33" fillId="0" borderId="14" xfId="57" applyNumberFormat="1" applyFont="1" applyBorder="1" applyAlignment="1">
      <alignment horizontal="center" wrapText="1"/>
      <protection/>
    </xf>
    <xf numFmtId="1" fontId="33" fillId="0" borderId="12" xfId="57" applyNumberFormat="1" applyFont="1" applyBorder="1" applyAlignment="1">
      <alignment horizontal="center" wrapText="1"/>
      <protection/>
    </xf>
    <xf numFmtId="49" fontId="5" fillId="0" borderId="15" xfId="57" applyNumberFormat="1" applyFont="1" applyBorder="1" applyAlignment="1">
      <alignment horizontal="center"/>
      <protection/>
    </xf>
    <xf numFmtId="0" fontId="12" fillId="0" borderId="17" xfId="57" applyFont="1" applyBorder="1" applyAlignment="1">
      <alignment horizontal="right"/>
      <protection/>
    </xf>
    <xf numFmtId="49" fontId="12" fillId="0" borderId="18" xfId="57" applyNumberFormat="1" applyFont="1" applyFill="1" applyBorder="1" applyAlignment="1">
      <alignment horizontal="center" vertical="center"/>
      <protection/>
    </xf>
    <xf numFmtId="49" fontId="12" fillId="0" borderId="22" xfId="57" applyNumberFormat="1" applyFont="1" applyFill="1" applyBorder="1" applyAlignment="1">
      <alignment horizontal="center" vertical="center"/>
      <protection/>
    </xf>
    <xf numFmtId="49" fontId="12" fillId="0" borderId="16" xfId="57" applyNumberFormat="1" applyFont="1" applyFill="1" applyBorder="1" applyAlignment="1">
      <alignment horizontal="center" vertical="center"/>
      <protection/>
    </xf>
    <xf numFmtId="49" fontId="12" fillId="0" borderId="23" xfId="57" applyNumberFormat="1" applyFont="1" applyFill="1" applyBorder="1" applyAlignment="1">
      <alignment horizontal="center" vertical="center"/>
      <protection/>
    </xf>
    <xf numFmtId="49" fontId="12" fillId="0" borderId="19" xfId="57" applyNumberFormat="1" applyFont="1" applyFill="1" applyBorder="1" applyAlignment="1">
      <alignment horizontal="center" vertical="center"/>
      <protection/>
    </xf>
    <xf numFmtId="49" fontId="12" fillId="0" borderId="20" xfId="57" applyNumberFormat="1" applyFont="1" applyFill="1" applyBorder="1" applyAlignment="1">
      <alignment horizontal="center" vertical="center"/>
      <protection/>
    </xf>
    <xf numFmtId="0" fontId="20" fillId="0" borderId="18" xfId="57" applyFont="1" applyFill="1" applyBorder="1" applyAlignment="1">
      <alignment horizontal="center" wrapText="1"/>
      <protection/>
    </xf>
    <xf numFmtId="0" fontId="20" fillId="0" borderId="15" xfId="57" applyFont="1" applyFill="1" applyBorder="1" applyAlignment="1">
      <alignment horizontal="center" wrapText="1"/>
      <protection/>
    </xf>
    <xf numFmtId="0" fontId="20" fillId="0" borderId="22" xfId="57" applyFont="1" applyFill="1" applyBorder="1" applyAlignment="1">
      <alignment horizontal="center" wrapText="1"/>
      <protection/>
    </xf>
    <xf numFmtId="0" fontId="20" fillId="0" borderId="16" xfId="57" applyFont="1" applyFill="1" applyBorder="1" applyAlignment="1">
      <alignment horizontal="center" wrapText="1"/>
      <protection/>
    </xf>
    <xf numFmtId="0" fontId="20" fillId="0" borderId="0" xfId="57" applyFont="1" applyFill="1" applyBorder="1" applyAlignment="1">
      <alignment horizontal="center" wrapText="1"/>
      <protection/>
    </xf>
    <xf numFmtId="0" fontId="20" fillId="0" borderId="23" xfId="57" applyFont="1" applyFill="1" applyBorder="1" applyAlignment="1">
      <alignment horizontal="center" wrapText="1"/>
      <protection/>
    </xf>
    <xf numFmtId="0" fontId="20" fillId="0" borderId="19" xfId="57" applyFont="1" applyFill="1" applyBorder="1" applyAlignment="1">
      <alignment horizontal="center" wrapText="1"/>
      <protection/>
    </xf>
    <xf numFmtId="0" fontId="20" fillId="0" borderId="17" xfId="57" applyFont="1" applyFill="1" applyBorder="1" applyAlignment="1">
      <alignment horizontal="center" wrapText="1"/>
      <protection/>
    </xf>
    <xf numFmtId="0" fontId="20" fillId="0" borderId="20" xfId="57" applyFont="1" applyFill="1" applyBorder="1" applyAlignment="1">
      <alignment horizontal="center" wrapText="1"/>
      <protection/>
    </xf>
    <xf numFmtId="49" fontId="1" fillId="0" borderId="0" xfId="57" applyNumberFormat="1" applyFont="1" applyAlignment="1">
      <alignment horizontal="center" vertical="center"/>
      <protection/>
    </xf>
    <xf numFmtId="0" fontId="20" fillId="0" borderId="10" xfId="57" applyFont="1" applyFill="1" applyBorder="1" applyAlignment="1">
      <alignment horizontal="center" vertical="top" wrapText="1"/>
      <protection/>
    </xf>
    <xf numFmtId="0" fontId="20" fillId="0" borderId="13" xfId="57" applyFont="1" applyFill="1" applyBorder="1" applyAlignment="1">
      <alignment horizontal="center" vertical="top" wrapText="1"/>
      <protection/>
    </xf>
    <xf numFmtId="1" fontId="8" fillId="0" borderId="14" xfId="57" applyNumberFormat="1" applyFont="1" applyBorder="1" applyAlignment="1">
      <alignment horizontal="center" wrapText="1"/>
      <protection/>
    </xf>
    <xf numFmtId="1" fontId="8" fillId="0" borderId="12" xfId="57" applyNumberFormat="1" applyFont="1" applyBorder="1" applyAlignment="1">
      <alignment horizontal="center" wrapText="1"/>
      <protection/>
    </xf>
    <xf numFmtId="49" fontId="22" fillId="0" borderId="15" xfId="57" applyNumberFormat="1" applyFont="1" applyBorder="1" applyAlignment="1">
      <alignment horizontal="center" wrapText="1"/>
      <protection/>
    </xf>
    <xf numFmtId="49" fontId="1" fillId="0" borderId="0" xfId="57" applyNumberFormat="1" applyFont="1" applyBorder="1" applyAlignment="1">
      <alignment horizontal="center" wrapText="1"/>
      <protection/>
    </xf>
    <xf numFmtId="0" fontId="20" fillId="0" borderId="10" xfId="57" applyFont="1" applyFill="1" applyBorder="1" applyAlignment="1">
      <alignment horizontal="center" vertical="justify" wrapText="1"/>
      <protection/>
    </xf>
    <xf numFmtId="0" fontId="20" fillId="0" borderId="13" xfId="57" applyFont="1" applyFill="1" applyBorder="1" applyAlignment="1">
      <alignment horizontal="center" vertical="justify" wrapText="1"/>
      <protection/>
    </xf>
    <xf numFmtId="0" fontId="3" fillId="0" borderId="0" xfId="57" applyNumberFormat="1" applyFont="1" applyAlignment="1">
      <alignment horizontal="left"/>
      <protection/>
    </xf>
    <xf numFmtId="0" fontId="1" fillId="0" borderId="0" xfId="57" applyNumberFormat="1" applyFont="1" applyAlignment="1">
      <alignment horizontal="center"/>
      <protection/>
    </xf>
    <xf numFmtId="0" fontId="22" fillId="0" borderId="0" xfId="57" applyNumberFormat="1" applyFont="1" applyAlignment="1">
      <alignment horizontal="center"/>
      <protection/>
    </xf>
    <xf numFmtId="0" fontId="5" fillId="0" borderId="0" xfId="57" applyNumberFormat="1" applyFont="1" applyAlignment="1">
      <alignment horizontal="center"/>
      <protection/>
    </xf>
    <xf numFmtId="0" fontId="12" fillId="0" borderId="0" xfId="57" applyFont="1" applyAlignment="1">
      <alignment horizontal="center"/>
      <protection/>
    </xf>
    <xf numFmtId="0" fontId="22" fillId="0" borderId="0" xfId="57" applyNumberFormat="1" applyFont="1" applyAlignment="1">
      <alignment horizontal="left"/>
      <protection/>
    </xf>
    <xf numFmtId="0" fontId="6" fillId="0" borderId="0" xfId="57" applyNumberFormat="1" applyFont="1" applyAlignment="1">
      <alignment horizontal="center"/>
      <protection/>
    </xf>
    <xf numFmtId="0" fontId="3" fillId="0" borderId="0" xfId="57" applyFont="1" applyBorder="1" applyAlignment="1">
      <alignment horizontal="left"/>
      <protection/>
    </xf>
    <xf numFmtId="0" fontId="6" fillId="0" borderId="0" xfId="57" applyNumberFormat="1" applyFont="1" applyAlignment="1">
      <alignment horizontal="center" wrapText="1"/>
      <protection/>
    </xf>
    <xf numFmtId="0" fontId="3" fillId="0" borderId="17" xfId="57" applyNumberFormat="1" applyFont="1" applyFill="1" applyBorder="1" applyAlignment="1">
      <alignment horizontal="left" wrapText="1"/>
      <protection/>
    </xf>
    <xf numFmtId="49" fontId="3" fillId="0" borderId="18" xfId="57" applyNumberFormat="1" applyFont="1" applyFill="1" applyBorder="1" applyAlignment="1">
      <alignment horizontal="center" vertical="center"/>
      <protection/>
    </xf>
    <xf numFmtId="49" fontId="3" fillId="0" borderId="22" xfId="57" applyNumberFormat="1" applyFont="1" applyFill="1" applyBorder="1" applyAlignment="1">
      <alignment horizontal="center" vertical="center"/>
      <protection/>
    </xf>
    <xf numFmtId="49" fontId="3" fillId="0" borderId="16" xfId="57" applyNumberFormat="1" applyFont="1" applyFill="1" applyBorder="1" applyAlignment="1">
      <alignment horizontal="center" vertical="center"/>
      <protection/>
    </xf>
    <xf numFmtId="49" fontId="3" fillId="0" borderId="23" xfId="57" applyNumberFormat="1" applyFont="1" applyFill="1" applyBorder="1" applyAlignment="1">
      <alignment horizontal="center" vertical="center"/>
      <protection/>
    </xf>
    <xf numFmtId="49" fontId="3" fillId="0" borderId="19" xfId="57" applyNumberFormat="1" applyFont="1" applyFill="1" applyBorder="1" applyAlignment="1">
      <alignment horizontal="center" vertical="center"/>
      <protection/>
    </xf>
    <xf numFmtId="49" fontId="3" fillId="0" borderId="20" xfId="57" applyNumberFormat="1" applyFont="1" applyFill="1" applyBorder="1" applyAlignment="1">
      <alignment horizontal="center" vertical="center"/>
      <protection/>
    </xf>
    <xf numFmtId="0" fontId="3" fillId="0" borderId="12" xfId="57" applyNumberFormat="1" applyFont="1" applyFill="1" applyBorder="1" applyAlignment="1">
      <alignment horizontal="center" vertical="center" wrapText="1"/>
      <protection/>
    </xf>
    <xf numFmtId="0" fontId="3" fillId="0" borderId="11" xfId="57" applyNumberFormat="1" applyFont="1" applyFill="1" applyBorder="1" applyAlignment="1">
      <alignment horizontal="center" vertical="center" wrapText="1"/>
      <protection/>
    </xf>
    <xf numFmtId="0" fontId="3" fillId="0" borderId="14" xfId="57" applyNumberFormat="1" applyFont="1" applyFill="1" applyBorder="1" applyAlignment="1">
      <alignment horizontal="center" vertical="center" wrapText="1"/>
      <protection/>
    </xf>
    <xf numFmtId="0" fontId="3" fillId="0" borderId="24" xfId="57" applyNumberFormat="1" applyFont="1" applyFill="1" applyBorder="1" applyAlignment="1">
      <alignment horizontal="center" vertical="center" wrapText="1"/>
      <protection/>
    </xf>
    <xf numFmtId="0" fontId="3" fillId="0" borderId="23" xfId="57" applyNumberFormat="1" applyFont="1" applyFill="1" applyBorder="1" applyAlignment="1">
      <alignment horizontal="center" vertical="center" wrapText="1"/>
      <protection/>
    </xf>
    <xf numFmtId="0" fontId="3" fillId="0" borderId="20" xfId="57" applyNumberFormat="1" applyFont="1" applyFill="1" applyBorder="1" applyAlignment="1">
      <alignment horizontal="center" vertical="center" wrapText="1"/>
      <protection/>
    </xf>
    <xf numFmtId="0" fontId="3" fillId="0" borderId="19" xfId="57" applyNumberFormat="1" applyFont="1" applyFill="1" applyBorder="1" applyAlignment="1">
      <alignment horizontal="center" vertical="center" wrapText="1"/>
      <protection/>
    </xf>
    <xf numFmtId="0" fontId="3" fillId="0" borderId="10" xfId="57" applyNumberFormat="1" applyFont="1" applyFill="1" applyBorder="1" applyAlignment="1">
      <alignment horizontal="center" vertical="center" wrapText="1"/>
      <protection/>
    </xf>
    <xf numFmtId="0" fontId="3" fillId="0" borderId="21" xfId="57" applyNumberFormat="1" applyFont="1" applyFill="1" applyBorder="1" applyAlignment="1">
      <alignment horizontal="center" vertical="center" wrapText="1"/>
      <protection/>
    </xf>
    <xf numFmtId="0" fontId="3" fillId="0" borderId="13" xfId="57" applyNumberFormat="1" applyFont="1" applyFill="1" applyBorder="1" applyAlignment="1">
      <alignment horizontal="center" vertical="center" wrapText="1"/>
      <protection/>
    </xf>
    <xf numFmtId="0" fontId="3" fillId="0" borderId="13" xfId="57" applyFont="1" applyBorder="1" applyAlignment="1">
      <alignment horizontal="center" vertical="center"/>
      <protection/>
    </xf>
    <xf numFmtId="0" fontId="7" fillId="0" borderId="14" xfId="57" applyNumberFormat="1" applyFont="1" applyBorder="1" applyAlignment="1">
      <alignment horizontal="center" wrapText="1"/>
      <protection/>
    </xf>
    <xf numFmtId="0" fontId="7" fillId="0" borderId="12" xfId="57" applyNumberFormat="1" applyFont="1" applyBorder="1" applyAlignment="1">
      <alignment horizontal="center" wrapText="1"/>
      <protection/>
    </xf>
    <xf numFmtId="0" fontId="6" fillId="0" borderId="0" xfId="57" applyFont="1" applyAlignment="1">
      <alignment horizontal="center"/>
      <protection/>
    </xf>
    <xf numFmtId="49" fontId="27" fillId="0" borderId="0" xfId="57" applyNumberFormat="1" applyFont="1" applyBorder="1" applyAlignment="1">
      <alignment horizontal="justify" vertical="justify" wrapText="1"/>
      <protection/>
    </xf>
    <xf numFmtId="0" fontId="5" fillId="0" borderId="15" xfId="57" applyFont="1" applyBorder="1" applyAlignment="1">
      <alignment horizontal="center" wrapText="1"/>
      <protection/>
    </xf>
    <xf numFmtId="0" fontId="5" fillId="0" borderId="15" xfId="57" applyNumberFormat="1" applyFont="1" applyBorder="1" applyAlignment="1">
      <alignment horizontal="center"/>
      <protection/>
    </xf>
    <xf numFmtId="0" fontId="1" fillId="0" borderId="0" xfId="57" applyFont="1" applyBorder="1" applyAlignment="1">
      <alignment horizontal="center" vertical="center" wrapText="1"/>
      <protection/>
    </xf>
    <xf numFmtId="0" fontId="1" fillId="0" borderId="0" xfId="57" applyNumberFormat="1" applyFont="1" applyBorder="1" applyAlignment="1">
      <alignment horizontal="center" vertical="center" wrapText="1"/>
      <protection/>
    </xf>
    <xf numFmtId="0" fontId="1" fillId="0" borderId="0" xfId="57" applyNumberFormat="1" applyFont="1" applyBorder="1" applyAlignment="1">
      <alignment horizontal="center" vertical="center"/>
      <protection/>
    </xf>
    <xf numFmtId="0" fontId="12" fillId="34" borderId="0" xfId="57" applyFont="1" applyFill="1" applyBorder="1" applyAlignment="1">
      <alignment horizontal="center"/>
      <protection/>
    </xf>
    <xf numFmtId="49" fontId="22" fillId="0" borderId="0" xfId="0" applyNumberFormat="1" applyFont="1" applyAlignment="1">
      <alignment horizontal="left"/>
    </xf>
    <xf numFmtId="49" fontId="22" fillId="34" borderId="0" xfId="57" applyNumberFormat="1" applyFont="1" applyFill="1" applyBorder="1" applyAlignment="1">
      <alignment horizontal="center"/>
      <protection/>
    </xf>
    <xf numFmtId="49" fontId="22" fillId="0" borderId="0" xfId="0" applyNumberFormat="1" applyFont="1" applyAlignment="1">
      <alignment/>
    </xf>
    <xf numFmtId="49" fontId="22" fillId="0" borderId="0" xfId="57" applyNumberFormat="1" applyFont="1" applyBorder="1" applyAlignment="1">
      <alignment horizontal="center"/>
      <protection/>
    </xf>
    <xf numFmtId="49" fontId="22" fillId="0" borderId="0" xfId="57" applyNumberFormat="1" applyFont="1" applyAlignment="1">
      <alignment horizontal="center"/>
      <protection/>
    </xf>
    <xf numFmtId="49" fontId="22" fillId="0" borderId="0" xfId="0" applyNumberFormat="1" applyFont="1" applyBorder="1" applyAlignment="1">
      <alignment horizontal="right"/>
    </xf>
    <xf numFmtId="49" fontId="3" fillId="0" borderId="11" xfId="0" applyNumberFormat="1"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49" fontId="22" fillId="0" borderId="11" xfId="0" applyNumberFormat="1" applyFont="1" applyBorder="1" applyAlignment="1">
      <alignment horizontal="center"/>
    </xf>
    <xf numFmtId="49" fontId="7" fillId="0" borderId="14" xfId="0" applyNumberFormat="1" applyFont="1" applyBorder="1" applyAlignment="1">
      <alignment horizontal="center" wrapText="1"/>
    </xf>
    <xf numFmtId="49" fontId="7" fillId="0" borderId="12" xfId="0" applyNumberFormat="1" applyFont="1" applyBorder="1" applyAlignment="1">
      <alignment horizontal="center" wrapText="1"/>
    </xf>
    <xf numFmtId="49" fontId="17" fillId="0" borderId="14" xfId="0" applyNumberFormat="1" applyFont="1" applyBorder="1" applyAlignment="1">
      <alignment horizontal="center" wrapText="1"/>
    </xf>
    <xf numFmtId="49" fontId="17" fillId="0" borderId="12" xfId="0" applyNumberFormat="1" applyFont="1" applyBorder="1" applyAlignment="1">
      <alignment horizontal="center" wrapText="1"/>
    </xf>
    <xf numFmtId="49" fontId="39" fillId="0" borderId="15" xfId="0" applyNumberFormat="1" applyFont="1" applyBorder="1" applyAlignment="1">
      <alignment horizontal="left"/>
    </xf>
    <xf numFmtId="49" fontId="40" fillId="34" borderId="0" xfId="0" applyNumberFormat="1" applyFont="1" applyFill="1" applyBorder="1" applyAlignment="1">
      <alignment horizontal="left" wrapText="1"/>
    </xf>
    <xf numFmtId="49" fontId="40" fillId="34" borderId="0" xfId="0" applyNumberFormat="1" applyFont="1" applyFill="1" applyBorder="1" applyAlignment="1">
      <alignment horizontal="left"/>
    </xf>
    <xf numFmtId="49" fontId="6" fillId="0" borderId="0" xfId="0" applyNumberFormat="1" applyFont="1" applyAlignment="1">
      <alignment horizontal="center"/>
    </xf>
    <xf numFmtId="49" fontId="6" fillId="0" borderId="0" xfId="0" applyNumberFormat="1" applyFont="1" applyAlignment="1">
      <alignment horizontal="center" wrapText="1"/>
    </xf>
    <xf numFmtId="49" fontId="27" fillId="0" borderId="0" xfId="0" applyNumberFormat="1" applyFont="1" applyBorder="1" applyAlignment="1">
      <alignment horizontal="center" wrapText="1"/>
    </xf>
    <xf numFmtId="49" fontId="27" fillId="0" borderId="0" xfId="0" applyNumberFormat="1" applyFont="1" applyBorder="1" applyAlignment="1">
      <alignment wrapText="1"/>
    </xf>
    <xf numFmtId="49" fontId="30" fillId="0" borderId="0" xfId="0" applyNumberFormat="1" applyFont="1" applyBorder="1" applyAlignment="1">
      <alignment horizontal="center" wrapText="1"/>
    </xf>
    <xf numFmtId="49" fontId="30" fillId="0" borderId="0" xfId="0" applyNumberFormat="1" applyFont="1" applyBorder="1" applyAlignment="1">
      <alignment horizontal="center"/>
    </xf>
    <xf numFmtId="49" fontId="5" fillId="0" borderId="0" xfId="0" applyNumberFormat="1" applyFont="1" applyBorder="1" applyAlignment="1">
      <alignment horizontal="center"/>
    </xf>
    <xf numFmtId="49"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xf>
    <xf numFmtId="49" fontId="22" fillId="0" borderId="0" xfId="0" applyNumberFormat="1" applyFont="1" applyAlignment="1">
      <alignment horizontal="center" wrapText="1"/>
    </xf>
    <xf numFmtId="49" fontId="22" fillId="0" borderId="0" xfId="0" applyNumberFormat="1" applyFont="1" applyAlignment="1">
      <alignment horizontal="center"/>
    </xf>
    <xf numFmtId="0" fontId="0" fillId="37" borderId="17"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2" xfId="55"/>
    <cellStyle name="Normal_1. (Goc) THONG KE TT01 Toàn tỉnh Hoa Binh 6 tháng 2013" xfId="56"/>
    <cellStyle name="Normal_Bieu mau TK tu 11 den 19 (ban phat hanh)"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0"/>
    <xdr:sp fLocksText="0">
      <xdr:nvSpPr>
        <xdr:cNvPr id="1" name="Text Box 1"/>
        <xdr:cNvSpPr txBox="1">
          <a:spLocks noChangeArrowheads="1"/>
        </xdr:cNvSpPr>
      </xdr:nvSpPr>
      <xdr:spPr>
        <a:xfrm>
          <a:off x="352425" y="8201025"/>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0</xdr:colOff>
      <xdr:row>28</xdr:row>
      <xdr:rowOff>0</xdr:rowOff>
    </xdr:from>
    <xdr:to>
      <xdr:col>1</xdr:col>
      <xdr:colOff>1457325</xdr:colOff>
      <xdr:row>28</xdr:row>
      <xdr:rowOff>0</xdr:rowOff>
    </xdr:to>
    <xdr:sp>
      <xdr:nvSpPr>
        <xdr:cNvPr id="2" name="Line 2"/>
        <xdr:cNvSpPr>
          <a:spLocks/>
        </xdr:cNvSpPr>
      </xdr:nvSpPr>
      <xdr:spPr>
        <a:xfrm>
          <a:off x="314325" y="7258050"/>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1152525</xdr:colOff>
      <xdr:row>2</xdr:row>
      <xdr:rowOff>0</xdr:rowOff>
    </xdr:from>
    <xdr:ext cx="0" cy="66675"/>
    <xdr:sp fLocksText="0">
      <xdr:nvSpPr>
        <xdr:cNvPr id="1" name="Text Box 7"/>
        <xdr:cNvSpPr txBox="1">
          <a:spLocks noChangeArrowheads="1"/>
        </xdr:cNvSpPr>
      </xdr:nvSpPr>
      <xdr:spPr>
        <a:xfrm>
          <a:off x="1466850" y="504825"/>
          <a:ext cx="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1152525</xdr:colOff>
      <xdr:row>2</xdr:row>
      <xdr:rowOff>0</xdr:rowOff>
    </xdr:from>
    <xdr:ext cx="0" cy="66675"/>
    <xdr:sp fLocksText="0">
      <xdr:nvSpPr>
        <xdr:cNvPr id="2" name="Text Box 11"/>
        <xdr:cNvSpPr txBox="1">
          <a:spLocks noChangeArrowheads="1"/>
        </xdr:cNvSpPr>
      </xdr:nvSpPr>
      <xdr:spPr>
        <a:xfrm>
          <a:off x="1466850" y="504825"/>
          <a:ext cx="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0"/>
    <xdr:sp fLocksText="0">
      <xdr:nvSpPr>
        <xdr:cNvPr id="1" name="Text Box 7"/>
        <xdr:cNvSpPr txBox="1">
          <a:spLocks noChangeArrowheads="1"/>
        </xdr:cNvSpPr>
      </xdr:nvSpPr>
      <xdr:spPr>
        <a:xfrm>
          <a:off x="352425" y="10315575"/>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26</xdr:row>
      <xdr:rowOff>0</xdr:rowOff>
    </xdr:from>
    <xdr:ext cx="85725" cy="28575"/>
    <xdr:sp fLocksText="0">
      <xdr:nvSpPr>
        <xdr:cNvPr id="2" name="Text Box 1"/>
        <xdr:cNvSpPr txBox="1">
          <a:spLocks noChangeArrowheads="1"/>
        </xdr:cNvSpPr>
      </xdr:nvSpPr>
      <xdr:spPr>
        <a:xfrm>
          <a:off x="352425" y="7800975"/>
          <a:ext cx="8572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26</xdr:row>
      <xdr:rowOff>0</xdr:rowOff>
    </xdr:from>
    <xdr:ext cx="85725" cy="28575"/>
    <xdr:sp fLocksText="0">
      <xdr:nvSpPr>
        <xdr:cNvPr id="3" name="Text Box 1"/>
        <xdr:cNvSpPr txBox="1">
          <a:spLocks noChangeArrowheads="1"/>
        </xdr:cNvSpPr>
      </xdr:nvSpPr>
      <xdr:spPr>
        <a:xfrm>
          <a:off x="352425" y="7800975"/>
          <a:ext cx="8572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76200"/>
    <xdr:sp fLocksText="0">
      <xdr:nvSpPr>
        <xdr:cNvPr id="1" name="Text Box 1"/>
        <xdr:cNvSpPr txBox="1">
          <a:spLocks noChangeArrowheads="1"/>
        </xdr:cNvSpPr>
      </xdr:nvSpPr>
      <xdr:spPr>
        <a:xfrm>
          <a:off x="352425" y="0"/>
          <a:ext cx="8572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9"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0"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1"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2"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u%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a  mau an tuyen khong ro 9"/>
      <sheetName val="M1"/>
      <sheetName val="M1PT"/>
      <sheetName val="M2"/>
      <sheetName val="M2PT"/>
      <sheetName val="M3"/>
      <sheetName val="M3PT"/>
      <sheetName val="M4"/>
      <sheetName val="M4PT"/>
      <sheetName val="M5"/>
      <sheetName val="M5-Cuc"/>
      <sheetName val="M4PT-Cuc"/>
      <sheetName val="M4-Cuc"/>
      <sheetName val="M3PT-Cuc"/>
      <sheetName val="M3-Cuc"/>
      <sheetName val="M2PT-Cuc"/>
      <sheetName val="M2-Cuc"/>
      <sheetName val="M1PT-Cuc"/>
      <sheetName val="M1-Cuc"/>
      <sheetName val="M5-VThuy"/>
      <sheetName val="M4PT-VThuy"/>
      <sheetName val="M4-VThuy"/>
      <sheetName val="M3PT-VThuy"/>
      <sheetName val="M3-VThuy"/>
      <sheetName val="M2PT-VThuy"/>
      <sheetName val="M2-ViThuy"/>
      <sheetName val="M1PT-VThuy"/>
      <sheetName val="M1-VThuy"/>
      <sheetName val="M1-PH"/>
      <sheetName val="M1PT-PH"/>
      <sheetName val="M2-PH"/>
      <sheetName val="M2PT-PH"/>
      <sheetName val="M3-PH"/>
      <sheetName val="M3PT-PH"/>
      <sheetName val="M4-PH"/>
      <sheetName val="M4PT-PH"/>
      <sheetName val="M5-PH"/>
      <sheetName val="M1-CTA"/>
      <sheetName val="M1PT-CTA"/>
      <sheetName val="M2-CTA"/>
      <sheetName val="M2PT-CTA"/>
      <sheetName val="M3-CTA"/>
      <sheetName val="M3PT-CTA"/>
      <sheetName val="M4-CTA"/>
      <sheetName val="M4PT-CTA"/>
      <sheetName val="M5-CTA"/>
      <sheetName val="M1-VThanh"/>
      <sheetName val="M1PT-VThanh"/>
      <sheetName val="M2-VThanh"/>
      <sheetName val="M2PT-VThanh"/>
      <sheetName val="M3-VThanh"/>
      <sheetName val="M3PT-VThanh"/>
      <sheetName val="M4-VThanh"/>
      <sheetName val="M4PT-VThanh"/>
      <sheetName val="M5-VThanh"/>
      <sheetName val="M1-CT"/>
      <sheetName val="M1PT-CT"/>
      <sheetName val="M2-CT"/>
      <sheetName val="M2PT-CT"/>
      <sheetName val="M3-CT"/>
      <sheetName val="M3PT-CT"/>
      <sheetName val="M4-CT"/>
      <sheetName val="M4PT-CT"/>
      <sheetName val="M5-CT"/>
      <sheetName val="M1-NB"/>
      <sheetName val="M1PT-NB"/>
      <sheetName val="M2-NB"/>
      <sheetName val="M2PT-NB"/>
      <sheetName val="M3-NB"/>
      <sheetName val="M3PT-NB"/>
      <sheetName val="M4-NB"/>
      <sheetName val="M4PT-NB"/>
      <sheetName val="M5-NB"/>
      <sheetName val="M1-TXLM"/>
      <sheetName val="M1PT-TXLM"/>
      <sheetName val="M2-TXLM"/>
      <sheetName val="M2PT-TXLM"/>
      <sheetName val="M3-TXLM"/>
      <sheetName val="M3PT-TXLM"/>
      <sheetName val="M4-TXLM"/>
      <sheetName val="M4PT-TXLM"/>
      <sheetName val="M5-TXLM"/>
      <sheetName val="M1-HLM"/>
      <sheetName val="M1PT-HLM"/>
      <sheetName val="M2-HLM"/>
      <sheetName val="M2PT-HLM"/>
      <sheetName val="M3-HLM"/>
      <sheetName val="M3PT-HLM"/>
      <sheetName val="M4-HLM"/>
      <sheetName val="M4PT-HLM"/>
      <sheetName val="M5-HLM"/>
    </sheetNames>
    <sheetDataSet>
      <sheetData sheetId="1">
        <row r="11">
          <cell r="C11">
            <v>2440</v>
          </cell>
        </row>
        <row r="12">
          <cell r="C12">
            <v>1203</v>
          </cell>
        </row>
        <row r="13">
          <cell r="C13">
            <v>1237</v>
          </cell>
        </row>
        <row r="14">
          <cell r="C14">
            <v>10</v>
          </cell>
        </row>
        <row r="15">
          <cell r="C15">
            <v>8</v>
          </cell>
        </row>
        <row r="16">
          <cell r="C16">
            <v>2430</v>
          </cell>
        </row>
        <row r="17">
          <cell r="C17">
            <v>1937</v>
          </cell>
        </row>
        <row r="18">
          <cell r="C18">
            <v>939</v>
          </cell>
        </row>
        <row r="19">
          <cell r="C19">
            <v>0</v>
          </cell>
        </row>
        <row r="20">
          <cell r="C20">
            <v>982</v>
          </cell>
        </row>
        <row r="21">
          <cell r="C21">
            <v>7</v>
          </cell>
        </row>
        <row r="22">
          <cell r="C22">
            <v>0</v>
          </cell>
        </row>
        <row r="23">
          <cell r="C23">
            <v>1</v>
          </cell>
        </row>
        <row r="24">
          <cell r="C24">
            <v>8</v>
          </cell>
        </row>
        <row r="25">
          <cell r="C25">
            <v>493</v>
          </cell>
        </row>
      </sheetData>
      <sheetData sheetId="3">
        <row r="19">
          <cell r="C19">
            <v>31</v>
          </cell>
        </row>
        <row r="21">
          <cell r="C21">
            <v>87</v>
          </cell>
        </row>
        <row r="22">
          <cell r="C22">
            <v>2</v>
          </cell>
        </row>
        <row r="24">
          <cell r="C24">
            <v>25</v>
          </cell>
        </row>
        <row r="25">
          <cell r="C25">
            <v>109</v>
          </cell>
        </row>
      </sheetData>
      <sheetData sheetId="5">
        <row r="11">
          <cell r="C11">
            <v>14678156</v>
          </cell>
        </row>
        <row r="12">
          <cell r="C12">
            <v>10571397</v>
          </cell>
        </row>
        <row r="13">
          <cell r="C13">
            <v>4106759</v>
          </cell>
        </row>
        <row r="14">
          <cell r="C14">
            <v>13857</v>
          </cell>
        </row>
        <row r="15">
          <cell r="C15">
            <v>415835</v>
          </cell>
        </row>
        <row r="16">
          <cell r="C16">
            <v>14664299</v>
          </cell>
        </row>
        <row r="17">
          <cell r="C17">
            <v>10365947</v>
          </cell>
        </row>
        <row r="18">
          <cell r="C18">
            <v>2813555</v>
          </cell>
        </row>
        <row r="19">
          <cell r="C19">
            <v>0</v>
          </cell>
        </row>
        <row r="20">
          <cell r="C20">
            <v>0</v>
          </cell>
        </row>
        <row r="21">
          <cell r="C21">
            <v>7437527</v>
          </cell>
        </row>
        <row r="22">
          <cell r="C22">
            <v>57549</v>
          </cell>
        </row>
        <row r="23">
          <cell r="C23">
            <v>0</v>
          </cell>
        </row>
        <row r="24">
          <cell r="C24">
            <v>8000</v>
          </cell>
        </row>
        <row r="25">
          <cell r="C25">
            <v>49316</v>
          </cell>
        </row>
        <row r="26">
          <cell r="C26">
            <v>4298352</v>
          </cell>
        </row>
      </sheetData>
      <sheetData sheetId="7">
        <row r="11">
          <cell r="C11">
            <v>500391853</v>
          </cell>
        </row>
        <row r="12">
          <cell r="C12">
            <v>260184215</v>
          </cell>
        </row>
        <row r="13">
          <cell r="C13">
            <v>240207638</v>
          </cell>
        </row>
        <row r="14">
          <cell r="C14">
            <v>2545392</v>
          </cell>
        </row>
        <row r="15">
          <cell r="C15">
            <v>151070350</v>
          </cell>
        </row>
        <row r="16">
          <cell r="C16">
            <v>497846461</v>
          </cell>
        </row>
        <row r="17">
          <cell r="C17">
            <v>489576860</v>
          </cell>
        </row>
        <row r="18">
          <cell r="C18">
            <v>16846090</v>
          </cell>
        </row>
        <row r="19">
          <cell r="C19">
            <v>5021781</v>
          </cell>
        </row>
        <row r="20">
          <cell r="C20">
            <v>438183905</v>
          </cell>
        </row>
        <row r="21">
          <cell r="C21">
            <v>12207255</v>
          </cell>
        </row>
        <row r="22">
          <cell r="C22">
            <v>92692</v>
          </cell>
        </row>
        <row r="23">
          <cell r="C23">
            <v>644000</v>
          </cell>
        </row>
        <row r="24">
          <cell r="C24">
            <v>16581137</v>
          </cell>
        </row>
        <row r="25">
          <cell r="C25">
            <v>8269601</v>
          </cell>
        </row>
      </sheetData>
      <sheetData sheetId="10">
        <row r="12">
          <cell r="E12">
            <v>441665</v>
          </cell>
          <cell r="G12">
            <v>7000</v>
          </cell>
          <cell r="H12">
            <v>1238426</v>
          </cell>
          <cell r="I12">
            <v>60287</v>
          </cell>
          <cell r="K12">
            <v>2922643</v>
          </cell>
          <cell r="L12">
            <v>3206246</v>
          </cell>
        </row>
        <row r="13">
          <cell r="E13">
            <v>473833</v>
          </cell>
          <cell r="G13">
            <v>0</v>
          </cell>
          <cell r="H13">
            <v>5033</v>
          </cell>
          <cell r="K13">
            <v>151174292</v>
          </cell>
          <cell r="L13">
            <v>1383351</v>
          </cell>
        </row>
        <row r="14">
          <cell r="E14">
            <v>0</v>
          </cell>
          <cell r="L14">
            <v>0</v>
          </cell>
        </row>
        <row r="18">
          <cell r="E18">
            <v>23256</v>
          </cell>
          <cell r="G18">
            <v>0</v>
          </cell>
          <cell r="H18">
            <v>5034</v>
          </cell>
          <cell r="I18">
            <v>3000</v>
          </cell>
          <cell r="K18">
            <v>304602</v>
          </cell>
          <cell r="L18">
            <v>40539</v>
          </cell>
        </row>
        <row r="19">
          <cell r="K19">
            <v>230270</v>
          </cell>
          <cell r="L19">
            <v>0</v>
          </cell>
        </row>
        <row r="21">
          <cell r="E21">
            <v>483920</v>
          </cell>
          <cell r="F21">
            <v>0</v>
          </cell>
          <cell r="G21">
            <v>7000</v>
          </cell>
          <cell r="H21">
            <v>120878</v>
          </cell>
          <cell r="I21">
            <v>9950</v>
          </cell>
          <cell r="K21">
            <v>152426663</v>
          </cell>
          <cell r="L21">
            <v>4356722</v>
          </cell>
        </row>
        <row r="22">
          <cell r="K22">
            <v>0</v>
          </cell>
          <cell r="L22">
            <v>60000</v>
          </cell>
        </row>
        <row r="25">
          <cell r="E25">
            <v>14068</v>
          </cell>
          <cell r="K25">
            <v>1135400</v>
          </cell>
          <cell r="L25">
            <v>132337</v>
          </cell>
        </row>
        <row r="26">
          <cell r="E26">
            <v>394253</v>
          </cell>
          <cell r="G26">
            <v>0</v>
          </cell>
          <cell r="H26">
            <v>1117547</v>
          </cell>
          <cell r="I26">
            <v>47337</v>
          </cell>
          <cell r="L26">
            <v>0</v>
          </cell>
        </row>
      </sheetData>
      <sheetData sheetId="11">
        <row r="6">
          <cell r="C6">
            <v>60000</v>
          </cell>
        </row>
        <row r="7">
          <cell r="C7">
            <v>0</v>
          </cell>
        </row>
        <row r="8">
          <cell r="C8">
            <v>0</v>
          </cell>
        </row>
        <row r="19">
          <cell r="C19">
            <v>1267737</v>
          </cell>
        </row>
        <row r="20">
          <cell r="C20">
            <v>0</v>
          </cell>
        </row>
        <row r="24">
          <cell r="C24">
            <v>230270</v>
          </cell>
        </row>
        <row r="30">
          <cell r="C30">
            <v>132159</v>
          </cell>
        </row>
      </sheetData>
      <sheetData sheetId="12">
        <row r="12">
          <cell r="D12">
            <v>2453371</v>
          </cell>
          <cell r="G12">
            <v>932106</v>
          </cell>
          <cell r="I12">
            <v>69777</v>
          </cell>
          <cell r="J12">
            <v>2753641</v>
          </cell>
        </row>
        <row r="13">
          <cell r="D13">
            <v>0</v>
          </cell>
          <cell r="G13">
            <v>1382305</v>
          </cell>
          <cell r="I13">
            <v>0</v>
          </cell>
          <cell r="J13">
            <v>151175338</v>
          </cell>
        </row>
        <row r="14">
          <cell r="G14">
            <v>0</v>
          </cell>
        </row>
        <row r="18">
          <cell r="D18">
            <v>1</v>
          </cell>
          <cell r="G18">
            <v>68480</v>
          </cell>
          <cell r="I18">
            <v>0</v>
          </cell>
          <cell r="J18">
            <v>277673</v>
          </cell>
        </row>
        <row r="19">
          <cell r="D19">
            <v>0</v>
          </cell>
          <cell r="I19">
            <v>0</v>
          </cell>
          <cell r="J19">
            <v>230270</v>
          </cell>
        </row>
        <row r="20">
          <cell r="D20">
            <v>2321033</v>
          </cell>
          <cell r="G20">
            <v>2053772</v>
          </cell>
          <cell r="I20">
            <v>69777</v>
          </cell>
          <cell r="J20">
            <v>152285636</v>
          </cell>
        </row>
        <row r="21">
          <cell r="D21">
            <v>0</v>
          </cell>
          <cell r="G21">
            <v>60000</v>
          </cell>
        </row>
        <row r="24">
          <cell r="D24">
            <v>132337</v>
          </cell>
          <cell r="J24">
            <v>1135400</v>
          </cell>
        </row>
        <row r="25">
          <cell r="D25">
            <v>0</v>
          </cell>
          <cell r="G25">
            <v>132159</v>
          </cell>
          <cell r="I25">
            <v>0</v>
          </cell>
          <cell r="J25">
            <v>0</v>
          </cell>
        </row>
      </sheetData>
      <sheetData sheetId="13">
        <row r="17">
          <cell r="C17">
            <v>14068</v>
          </cell>
        </row>
        <row r="27">
          <cell r="C27">
            <v>891396</v>
          </cell>
        </row>
        <row r="29">
          <cell r="C29">
            <v>535582</v>
          </cell>
        </row>
      </sheetData>
      <sheetData sheetId="14">
        <row r="12">
          <cell r="D12">
            <v>38131</v>
          </cell>
          <cell r="G12">
            <v>1615173</v>
          </cell>
          <cell r="I12">
            <v>0</v>
          </cell>
          <cell r="J12">
            <v>14068</v>
          </cell>
        </row>
        <row r="13">
          <cell r="D13">
            <v>0</v>
          </cell>
          <cell r="G13">
            <v>148973</v>
          </cell>
          <cell r="H13">
            <v>400</v>
          </cell>
          <cell r="I13">
            <v>2600</v>
          </cell>
          <cell r="J13">
            <v>326893</v>
          </cell>
        </row>
        <row r="14">
          <cell r="G14">
            <v>0</v>
          </cell>
        </row>
        <row r="18">
          <cell r="D18">
            <v>0</v>
          </cell>
          <cell r="G18">
            <v>27277</v>
          </cell>
          <cell r="H18">
            <v>400</v>
          </cell>
          <cell r="I18">
            <v>2600</v>
          </cell>
          <cell r="J18">
            <v>0</v>
          </cell>
        </row>
        <row r="21">
          <cell r="D21">
            <v>38131</v>
          </cell>
          <cell r="G21">
            <v>309891</v>
          </cell>
          <cell r="I21">
            <v>0</v>
          </cell>
          <cell r="J21">
            <v>326893</v>
          </cell>
        </row>
        <row r="25">
          <cell r="D25">
            <v>0</v>
          </cell>
          <cell r="J25">
            <v>14068</v>
          </cell>
        </row>
        <row r="26">
          <cell r="D26">
            <v>0</v>
          </cell>
          <cell r="G26">
            <v>1426978</v>
          </cell>
          <cell r="I26">
            <v>0</v>
          </cell>
          <cell r="J26">
            <v>0</v>
          </cell>
        </row>
      </sheetData>
      <sheetData sheetId="15">
        <row r="6">
          <cell r="C6">
            <v>1</v>
          </cell>
        </row>
        <row r="7">
          <cell r="C7">
            <v>0</v>
          </cell>
        </row>
        <row r="8">
          <cell r="C8">
            <v>0</v>
          </cell>
        </row>
        <row r="18">
          <cell r="C18">
            <v>0</v>
          </cell>
        </row>
        <row r="19">
          <cell r="C19">
            <v>2</v>
          </cell>
        </row>
        <row r="20">
          <cell r="C20">
            <v>0</v>
          </cell>
        </row>
        <row r="24">
          <cell r="C24">
            <v>1</v>
          </cell>
        </row>
        <row r="30">
          <cell r="C30">
            <v>1</v>
          </cell>
        </row>
      </sheetData>
      <sheetData sheetId="16">
        <row r="12">
          <cell r="D12">
            <v>4</v>
          </cell>
          <cell r="G12">
            <v>6</v>
          </cell>
          <cell r="I12">
            <v>2</v>
          </cell>
          <cell r="J12">
            <v>7</v>
          </cell>
        </row>
        <row r="13">
          <cell r="D13">
            <v>0</v>
          </cell>
          <cell r="G13">
            <v>12</v>
          </cell>
          <cell r="I13">
            <v>0</v>
          </cell>
          <cell r="J13">
            <v>8</v>
          </cell>
        </row>
        <row r="14">
          <cell r="G14">
            <v>0</v>
          </cell>
        </row>
        <row r="18">
          <cell r="D18">
            <v>1</v>
          </cell>
          <cell r="G18">
            <v>1</v>
          </cell>
          <cell r="I18">
            <v>0</v>
          </cell>
          <cell r="J18">
            <v>1</v>
          </cell>
        </row>
        <row r="19">
          <cell r="D19">
            <v>0</v>
          </cell>
          <cell r="J19">
            <v>1</v>
          </cell>
        </row>
        <row r="20">
          <cell r="D20">
            <v>2</v>
          </cell>
          <cell r="G20">
            <v>15</v>
          </cell>
          <cell r="I20">
            <v>2</v>
          </cell>
          <cell r="J20">
            <v>12</v>
          </cell>
        </row>
        <row r="21">
          <cell r="D21">
            <v>0</v>
          </cell>
          <cell r="G21">
            <v>1</v>
          </cell>
          <cell r="H21">
            <v>0</v>
          </cell>
          <cell r="I21">
            <v>0</v>
          </cell>
        </row>
        <row r="24">
          <cell r="D24">
            <v>1</v>
          </cell>
          <cell r="J24">
            <v>1</v>
          </cell>
        </row>
        <row r="25">
          <cell r="D25">
            <v>0</v>
          </cell>
          <cell r="G25">
            <v>1</v>
          </cell>
          <cell r="I25">
            <v>0</v>
          </cell>
        </row>
      </sheetData>
      <sheetData sheetId="17">
        <row r="18">
          <cell r="C18">
            <v>1</v>
          </cell>
        </row>
        <row r="27">
          <cell r="C27">
            <v>22</v>
          </cell>
        </row>
        <row r="29">
          <cell r="C29">
            <v>2</v>
          </cell>
        </row>
      </sheetData>
      <sheetData sheetId="18">
        <row r="12">
          <cell r="D12">
            <v>1</v>
          </cell>
          <cell r="G12">
            <v>30</v>
          </cell>
          <cell r="I12">
            <v>0</v>
          </cell>
          <cell r="J12">
            <v>1</v>
          </cell>
          <cell r="K12">
            <v>0</v>
          </cell>
        </row>
        <row r="13">
          <cell r="D13">
            <v>0</v>
          </cell>
          <cell r="G13">
            <v>7</v>
          </cell>
          <cell r="H13">
            <v>1</v>
          </cell>
          <cell r="I13">
            <v>13</v>
          </cell>
          <cell r="J13">
            <v>8</v>
          </cell>
        </row>
        <row r="14">
          <cell r="F14">
            <v>0</v>
          </cell>
          <cell r="G14">
            <v>0</v>
          </cell>
        </row>
        <row r="18">
          <cell r="D18">
            <v>0</v>
          </cell>
          <cell r="G18">
            <v>4</v>
          </cell>
          <cell r="H18">
            <v>1</v>
          </cell>
          <cell r="I18">
            <v>13</v>
          </cell>
          <cell r="J18">
            <v>0</v>
          </cell>
        </row>
        <row r="19">
          <cell r="G19">
            <v>0</v>
          </cell>
          <cell r="H19">
            <v>0</v>
          </cell>
          <cell r="I19">
            <v>0</v>
          </cell>
          <cell r="J19">
            <v>0</v>
          </cell>
        </row>
        <row r="20">
          <cell r="D20">
            <v>1</v>
          </cell>
          <cell r="G20">
            <v>9</v>
          </cell>
          <cell r="I20">
            <v>0</v>
          </cell>
          <cell r="J20">
            <v>8</v>
          </cell>
        </row>
        <row r="24">
          <cell r="D24">
            <v>0</v>
          </cell>
          <cell r="J24">
            <v>1</v>
          </cell>
        </row>
        <row r="25">
          <cell r="D25">
            <v>0</v>
          </cell>
          <cell r="G25">
            <v>24</v>
          </cell>
          <cell r="I25">
            <v>0</v>
          </cell>
          <cell r="J25">
            <v>0</v>
          </cell>
        </row>
      </sheetData>
      <sheetData sheetId="19">
        <row r="12">
          <cell r="E12">
            <v>1015804</v>
          </cell>
          <cell r="G12">
            <v>235031</v>
          </cell>
          <cell r="H12">
            <v>533806</v>
          </cell>
          <cell r="K12">
            <v>10210691</v>
          </cell>
          <cell r="L12">
            <v>24098790</v>
          </cell>
        </row>
        <row r="13">
          <cell r="E13">
            <v>251566</v>
          </cell>
          <cell r="G13">
            <v>99430</v>
          </cell>
          <cell r="H13">
            <v>400</v>
          </cell>
          <cell r="K13">
            <v>540538</v>
          </cell>
          <cell r="L13">
            <v>4567715</v>
          </cell>
        </row>
        <row r="14">
          <cell r="E14">
            <v>6700</v>
          </cell>
          <cell r="L14">
            <v>30000</v>
          </cell>
        </row>
        <row r="18">
          <cell r="E18">
            <v>242240</v>
          </cell>
          <cell r="G18">
            <v>96360</v>
          </cell>
          <cell r="H18">
            <v>400</v>
          </cell>
          <cell r="K18">
            <v>240063</v>
          </cell>
          <cell r="L18">
            <v>1706508</v>
          </cell>
        </row>
        <row r="19">
          <cell r="K19">
            <v>13000</v>
          </cell>
          <cell r="L19">
            <v>118263</v>
          </cell>
        </row>
        <row r="21">
          <cell r="E21">
            <v>554918</v>
          </cell>
          <cell r="G21">
            <v>26717</v>
          </cell>
          <cell r="H21">
            <v>63148</v>
          </cell>
          <cell r="K21">
            <v>10146386</v>
          </cell>
          <cell r="L21">
            <v>24220952</v>
          </cell>
        </row>
        <row r="22">
          <cell r="K22">
            <v>120076</v>
          </cell>
          <cell r="L22">
            <v>554691</v>
          </cell>
        </row>
        <row r="25">
          <cell r="E25">
            <v>10949</v>
          </cell>
          <cell r="K25">
            <v>231704</v>
          </cell>
          <cell r="L25">
            <v>166170</v>
          </cell>
        </row>
        <row r="26">
          <cell r="E26">
            <v>452563</v>
          </cell>
          <cell r="G26">
            <v>211384</v>
          </cell>
          <cell r="H26">
            <v>470658</v>
          </cell>
          <cell r="L26">
            <v>1869921</v>
          </cell>
        </row>
      </sheetData>
      <sheetData sheetId="20">
        <row r="6">
          <cell r="C6">
            <v>371567</v>
          </cell>
        </row>
        <row r="8">
          <cell r="C8">
            <v>303200</v>
          </cell>
        </row>
        <row r="19">
          <cell r="C19">
            <v>231704</v>
          </cell>
        </row>
        <row r="20">
          <cell r="C20">
            <v>166170</v>
          </cell>
        </row>
        <row r="24">
          <cell r="C24">
            <v>131263</v>
          </cell>
        </row>
        <row r="30">
          <cell r="C30">
            <v>1869921</v>
          </cell>
        </row>
      </sheetData>
      <sheetData sheetId="21">
        <row r="12">
          <cell r="D12">
            <v>27176520</v>
          </cell>
          <cell r="G12">
            <v>325175</v>
          </cell>
          <cell r="I12">
            <v>760919</v>
          </cell>
          <cell r="J12">
            <v>6046867</v>
          </cell>
        </row>
        <row r="13">
          <cell r="D13">
            <v>3414575</v>
          </cell>
          <cell r="G13">
            <v>249295</v>
          </cell>
          <cell r="I13">
            <v>903845</v>
          </cell>
          <cell r="J13">
            <v>540538</v>
          </cell>
        </row>
        <row r="14">
          <cell r="G14">
            <v>30000</v>
          </cell>
        </row>
        <row r="18">
          <cell r="D18">
            <v>1093656</v>
          </cell>
          <cell r="G18">
            <v>28000</v>
          </cell>
          <cell r="I18">
            <v>760915</v>
          </cell>
          <cell r="J18">
            <v>64000</v>
          </cell>
        </row>
        <row r="19">
          <cell r="D19">
            <v>118263</v>
          </cell>
          <cell r="I19">
            <v>13000</v>
          </cell>
        </row>
        <row r="20">
          <cell r="D20">
            <v>26624804</v>
          </cell>
          <cell r="G20">
            <v>499255</v>
          </cell>
          <cell r="I20">
            <v>721874</v>
          </cell>
          <cell r="J20">
            <v>6521405</v>
          </cell>
        </row>
        <row r="21">
          <cell r="D21">
            <v>674767</v>
          </cell>
        </row>
        <row r="24">
          <cell r="D24">
            <v>397874</v>
          </cell>
        </row>
        <row r="25">
          <cell r="D25">
            <v>1681731</v>
          </cell>
          <cell r="G25">
            <v>17215</v>
          </cell>
          <cell r="I25">
            <v>168975</v>
          </cell>
          <cell r="J25">
            <v>2000</v>
          </cell>
        </row>
      </sheetData>
      <sheetData sheetId="22">
        <row r="18">
          <cell r="C18">
            <v>10949</v>
          </cell>
        </row>
        <row r="27">
          <cell r="C27">
            <v>1134605</v>
          </cell>
        </row>
      </sheetData>
      <sheetData sheetId="23">
        <row r="12">
          <cell r="D12">
            <v>718398</v>
          </cell>
          <cell r="G12">
            <v>919077</v>
          </cell>
          <cell r="I12">
            <v>60059</v>
          </cell>
          <cell r="J12">
            <v>87107</v>
          </cell>
        </row>
        <row r="13">
          <cell r="D13">
            <v>92638</v>
          </cell>
          <cell r="G13">
            <v>182949</v>
          </cell>
          <cell r="H13">
            <v>200</v>
          </cell>
          <cell r="I13">
            <v>53692</v>
          </cell>
          <cell r="J13">
            <v>21917</v>
          </cell>
        </row>
        <row r="14">
          <cell r="G14">
            <v>6700</v>
          </cell>
        </row>
        <row r="18">
          <cell r="D18">
            <v>105477</v>
          </cell>
          <cell r="G18">
            <v>154274</v>
          </cell>
          <cell r="H18">
            <v>200</v>
          </cell>
          <cell r="I18">
            <v>52990</v>
          </cell>
          <cell r="J18">
            <v>26059</v>
          </cell>
        </row>
        <row r="21">
          <cell r="D21">
            <v>460353</v>
          </cell>
          <cell r="G21">
            <v>99789</v>
          </cell>
          <cell r="I21">
            <v>24301</v>
          </cell>
          <cell r="J21">
            <v>60340</v>
          </cell>
        </row>
        <row r="25">
          <cell r="D25">
            <v>10949</v>
          </cell>
        </row>
        <row r="26">
          <cell r="D26">
            <v>234257</v>
          </cell>
          <cell r="G26">
            <v>841263</v>
          </cell>
          <cell r="I26">
            <v>36460</v>
          </cell>
          <cell r="J26">
            <v>22625</v>
          </cell>
        </row>
      </sheetData>
      <sheetData sheetId="24">
        <row r="6">
          <cell r="C6">
            <v>4</v>
          </cell>
        </row>
        <row r="7">
          <cell r="C7">
            <v>1</v>
          </cell>
        </row>
        <row r="8">
          <cell r="C8">
            <v>4</v>
          </cell>
        </row>
        <row r="19">
          <cell r="C19">
            <v>1</v>
          </cell>
        </row>
        <row r="20">
          <cell r="C20">
            <v>2</v>
          </cell>
        </row>
        <row r="30">
          <cell r="C30">
            <v>54</v>
          </cell>
        </row>
      </sheetData>
      <sheetData sheetId="25">
        <row r="12">
          <cell r="D12">
            <v>449</v>
          </cell>
          <cell r="G12">
            <v>9</v>
          </cell>
          <cell r="I12">
            <v>36</v>
          </cell>
          <cell r="J12">
            <v>9</v>
          </cell>
        </row>
        <row r="13">
          <cell r="D13">
            <v>43</v>
          </cell>
          <cell r="G13">
            <v>6</v>
          </cell>
          <cell r="I13">
            <v>12</v>
          </cell>
          <cell r="J13">
            <v>2</v>
          </cell>
        </row>
        <row r="14">
          <cell r="G14">
            <v>1</v>
          </cell>
        </row>
        <row r="18">
          <cell r="D18">
            <v>11</v>
          </cell>
          <cell r="G18">
            <v>1</v>
          </cell>
          <cell r="I18">
            <v>8</v>
          </cell>
          <cell r="J18">
            <v>1</v>
          </cell>
        </row>
        <row r="20">
          <cell r="D20">
            <v>422</v>
          </cell>
          <cell r="G20">
            <v>10</v>
          </cell>
          <cell r="I20">
            <v>36</v>
          </cell>
          <cell r="J20">
            <v>10</v>
          </cell>
        </row>
        <row r="21">
          <cell r="D21">
            <v>9</v>
          </cell>
        </row>
        <row r="24">
          <cell r="D24">
            <v>3</v>
          </cell>
        </row>
        <row r="25">
          <cell r="D25">
            <v>47</v>
          </cell>
          <cell r="G25">
            <v>3</v>
          </cell>
          <cell r="I25">
            <v>4</v>
          </cell>
        </row>
      </sheetData>
      <sheetData sheetId="26">
        <row r="18">
          <cell r="C18">
            <v>4</v>
          </cell>
        </row>
        <row r="27">
          <cell r="C27">
            <v>162</v>
          </cell>
        </row>
      </sheetData>
      <sheetData sheetId="27">
        <row r="12">
          <cell r="D12">
            <v>299</v>
          </cell>
          <cell r="G12">
            <v>87</v>
          </cell>
          <cell r="I12">
            <v>17</v>
          </cell>
          <cell r="J12">
            <v>10</v>
          </cell>
          <cell r="K12">
            <v>0</v>
          </cell>
        </row>
        <row r="13">
          <cell r="D13">
            <v>75</v>
          </cell>
          <cell r="G13">
            <v>38</v>
          </cell>
          <cell r="H13">
            <v>1</v>
          </cell>
          <cell r="I13">
            <v>50</v>
          </cell>
          <cell r="J13">
            <v>1</v>
          </cell>
        </row>
        <row r="14">
          <cell r="G14">
            <v>3</v>
          </cell>
        </row>
        <row r="18">
          <cell r="D18">
            <v>76</v>
          </cell>
          <cell r="G18">
            <v>27</v>
          </cell>
          <cell r="H18">
            <v>1</v>
          </cell>
          <cell r="I18">
            <v>49</v>
          </cell>
          <cell r="J18">
            <v>3</v>
          </cell>
        </row>
        <row r="20">
          <cell r="D20">
            <v>219</v>
          </cell>
          <cell r="G20">
            <v>21</v>
          </cell>
          <cell r="I20">
            <v>7</v>
          </cell>
          <cell r="J20">
            <v>6</v>
          </cell>
        </row>
        <row r="24">
          <cell r="D24">
            <v>4</v>
          </cell>
        </row>
        <row r="25">
          <cell r="D25">
            <v>75</v>
          </cell>
          <cell r="G25">
            <v>74</v>
          </cell>
          <cell r="I25">
            <v>11</v>
          </cell>
          <cell r="J25">
            <v>2</v>
          </cell>
        </row>
      </sheetData>
      <sheetData sheetId="28">
        <row r="12">
          <cell r="D12">
            <v>18</v>
          </cell>
          <cell r="G12">
            <v>27</v>
          </cell>
          <cell r="I12">
            <v>0</v>
          </cell>
          <cell r="J12">
            <v>7</v>
          </cell>
          <cell r="K12">
            <v>0</v>
          </cell>
        </row>
        <row r="13">
          <cell r="D13">
            <v>70</v>
          </cell>
          <cell r="G13">
            <v>20</v>
          </cell>
          <cell r="H13">
            <v>1</v>
          </cell>
          <cell r="I13">
            <v>58</v>
          </cell>
          <cell r="J13">
            <v>8</v>
          </cell>
        </row>
        <row r="14">
          <cell r="F14">
            <v>0</v>
          </cell>
          <cell r="G14">
            <v>0</v>
          </cell>
        </row>
        <row r="18">
          <cell r="D18">
            <v>75</v>
          </cell>
          <cell r="G18">
            <v>18</v>
          </cell>
          <cell r="H18">
            <v>1</v>
          </cell>
          <cell r="I18">
            <v>58</v>
          </cell>
          <cell r="J18">
            <v>7</v>
          </cell>
        </row>
        <row r="20">
          <cell r="D20">
            <v>7</v>
          </cell>
          <cell r="G20">
            <v>12</v>
          </cell>
          <cell r="I20">
            <v>0</v>
          </cell>
          <cell r="J20">
            <v>8</v>
          </cell>
        </row>
        <row r="24">
          <cell r="D24">
            <v>0</v>
          </cell>
        </row>
        <row r="25">
          <cell r="D25">
            <v>6</v>
          </cell>
          <cell r="G25">
            <v>17</v>
          </cell>
          <cell r="I25">
            <v>0</v>
          </cell>
          <cell r="J25">
            <v>0</v>
          </cell>
        </row>
      </sheetData>
      <sheetData sheetId="29">
        <row r="18">
          <cell r="C18">
            <v>0</v>
          </cell>
        </row>
        <row r="27">
          <cell r="C27">
            <v>23</v>
          </cell>
        </row>
      </sheetData>
      <sheetData sheetId="30">
        <row r="12">
          <cell r="D12">
            <v>146</v>
          </cell>
          <cell r="G12">
            <v>2</v>
          </cell>
          <cell r="I12">
            <v>6</v>
          </cell>
          <cell r="J12">
            <v>19</v>
          </cell>
        </row>
        <row r="13">
          <cell r="D13">
            <v>47</v>
          </cell>
          <cell r="G13">
            <v>14</v>
          </cell>
          <cell r="I13">
            <v>13</v>
          </cell>
          <cell r="J13">
            <v>20</v>
          </cell>
        </row>
        <row r="14">
          <cell r="G14">
            <v>0</v>
          </cell>
        </row>
        <row r="18">
          <cell r="D18">
            <v>20</v>
          </cell>
          <cell r="G18">
            <v>6</v>
          </cell>
          <cell r="I18">
            <v>5</v>
          </cell>
          <cell r="J18">
            <v>1</v>
          </cell>
        </row>
        <row r="19">
          <cell r="D19">
            <v>4</v>
          </cell>
        </row>
        <row r="20">
          <cell r="D20">
            <v>141</v>
          </cell>
          <cell r="G20">
            <v>10</v>
          </cell>
          <cell r="I20">
            <v>13</v>
          </cell>
          <cell r="J20">
            <v>38</v>
          </cell>
        </row>
        <row r="21">
          <cell r="D21">
            <v>13</v>
          </cell>
          <cell r="I21">
            <v>1</v>
          </cell>
        </row>
        <row r="24">
          <cell r="D24">
            <v>4</v>
          </cell>
        </row>
        <row r="25">
          <cell r="D25">
            <v>11</v>
          </cell>
          <cell r="G25">
            <v>0</v>
          </cell>
          <cell r="I25">
            <v>0</v>
          </cell>
        </row>
      </sheetData>
      <sheetData sheetId="31">
        <row r="6">
          <cell r="C6">
            <v>0</v>
          </cell>
        </row>
        <row r="7">
          <cell r="C7">
            <v>14</v>
          </cell>
        </row>
        <row r="8">
          <cell r="C8">
            <v>0</v>
          </cell>
        </row>
        <row r="18">
          <cell r="C18">
            <v>4</v>
          </cell>
        </row>
        <row r="19">
          <cell r="C19">
            <v>0</v>
          </cell>
        </row>
        <row r="20">
          <cell r="C20">
            <v>0</v>
          </cell>
        </row>
        <row r="24">
          <cell r="C24">
            <v>4</v>
          </cell>
        </row>
        <row r="30">
          <cell r="C30">
            <v>11</v>
          </cell>
        </row>
      </sheetData>
      <sheetData sheetId="32">
        <row r="12">
          <cell r="D12">
            <v>98867</v>
          </cell>
          <cell r="G12">
            <v>218435</v>
          </cell>
          <cell r="I12">
            <v>0</v>
          </cell>
          <cell r="J12">
            <v>324062</v>
          </cell>
        </row>
        <row r="13">
          <cell r="D13">
            <v>169470</v>
          </cell>
          <cell r="G13">
            <v>55814</v>
          </cell>
          <cell r="H13">
            <v>200</v>
          </cell>
          <cell r="I13">
            <v>17766</v>
          </cell>
          <cell r="J13">
            <v>131642</v>
          </cell>
        </row>
        <row r="14">
          <cell r="G14">
            <v>0</v>
          </cell>
        </row>
        <row r="18">
          <cell r="D18">
            <v>171914</v>
          </cell>
          <cell r="G18">
            <v>55814</v>
          </cell>
          <cell r="H18">
            <v>200</v>
          </cell>
          <cell r="I18">
            <v>17766</v>
          </cell>
          <cell r="J18">
            <v>57722</v>
          </cell>
        </row>
        <row r="21">
          <cell r="D21">
            <v>94409</v>
          </cell>
          <cell r="G21">
            <v>0</v>
          </cell>
          <cell r="I21">
            <v>0</v>
          </cell>
          <cell r="J21">
            <v>397982</v>
          </cell>
        </row>
        <row r="25">
          <cell r="D25">
            <v>0</v>
          </cell>
        </row>
        <row r="26">
          <cell r="D26">
            <v>2014</v>
          </cell>
          <cell r="G26">
            <v>218435</v>
          </cell>
          <cell r="I26">
            <v>0</v>
          </cell>
          <cell r="J26">
            <v>0</v>
          </cell>
        </row>
      </sheetData>
      <sheetData sheetId="33">
        <row r="27">
          <cell r="C27">
            <v>220449</v>
          </cell>
        </row>
      </sheetData>
      <sheetData sheetId="34">
        <row r="12">
          <cell r="D12">
            <v>15305815</v>
          </cell>
          <cell r="G12">
            <v>379754</v>
          </cell>
          <cell r="I12">
            <v>214745</v>
          </cell>
          <cell r="J12">
            <v>14715507</v>
          </cell>
        </row>
        <row r="13">
          <cell r="D13">
            <v>4551002</v>
          </cell>
          <cell r="G13">
            <v>721607</v>
          </cell>
          <cell r="I13">
            <v>536063</v>
          </cell>
          <cell r="J13">
            <v>19895494</v>
          </cell>
        </row>
        <row r="14">
          <cell r="G14">
            <v>0</v>
          </cell>
        </row>
        <row r="18">
          <cell r="D18">
            <v>1581043</v>
          </cell>
          <cell r="G18">
            <v>34365</v>
          </cell>
          <cell r="I18">
            <v>17939</v>
          </cell>
          <cell r="J18">
            <v>8000</v>
          </cell>
        </row>
        <row r="19">
          <cell r="D19">
            <v>239859</v>
          </cell>
          <cell r="I19">
            <v>0</v>
          </cell>
        </row>
        <row r="20">
          <cell r="D20">
            <v>13167653</v>
          </cell>
          <cell r="G20">
            <v>617996</v>
          </cell>
          <cell r="I20">
            <v>732869</v>
          </cell>
          <cell r="J20">
            <v>34603001</v>
          </cell>
        </row>
        <row r="21">
          <cell r="D21">
            <v>1991199</v>
          </cell>
        </row>
        <row r="24">
          <cell r="D24">
            <v>998842</v>
          </cell>
        </row>
        <row r="25">
          <cell r="D25">
            <v>1878221</v>
          </cell>
          <cell r="G25">
            <v>449000</v>
          </cell>
          <cell r="I25">
            <v>0</v>
          </cell>
          <cell r="J25">
            <v>0</v>
          </cell>
        </row>
      </sheetData>
      <sheetData sheetId="35">
        <row r="6">
          <cell r="C6">
            <v>0</v>
          </cell>
        </row>
        <row r="7">
          <cell r="C7">
            <v>1991199</v>
          </cell>
        </row>
        <row r="8">
          <cell r="C8">
            <v>0</v>
          </cell>
        </row>
        <row r="18">
          <cell r="C18">
            <v>998842</v>
          </cell>
        </row>
        <row r="19">
          <cell r="C19">
            <v>0</v>
          </cell>
        </row>
        <row r="20">
          <cell r="C20">
            <v>0</v>
          </cell>
        </row>
        <row r="24">
          <cell r="C24">
            <v>239859</v>
          </cell>
        </row>
        <row r="30">
          <cell r="C30">
            <v>2327221</v>
          </cell>
        </row>
      </sheetData>
      <sheetData sheetId="36">
        <row r="12">
          <cell r="E12">
            <v>422929</v>
          </cell>
          <cell r="G12">
            <v>218435</v>
          </cell>
          <cell r="H12">
            <v>0</v>
          </cell>
          <cell r="K12">
            <v>14715507</v>
          </cell>
          <cell r="L12">
            <v>15900314</v>
          </cell>
        </row>
        <row r="13">
          <cell r="E13">
            <v>319078</v>
          </cell>
          <cell r="G13">
            <v>55814</v>
          </cell>
          <cell r="H13">
            <v>0</v>
          </cell>
          <cell r="K13">
            <v>19895494</v>
          </cell>
          <cell r="L13">
            <v>5808672</v>
          </cell>
        </row>
        <row r="14">
          <cell r="E14">
            <v>0</v>
          </cell>
          <cell r="L14">
            <v>0</v>
          </cell>
        </row>
        <row r="18">
          <cell r="E18">
            <v>247602</v>
          </cell>
          <cell r="G18">
            <v>55814</v>
          </cell>
          <cell r="H18">
            <v>0</v>
          </cell>
          <cell r="K18">
            <v>8000</v>
          </cell>
          <cell r="L18">
            <v>1633347</v>
          </cell>
        </row>
        <row r="19">
          <cell r="K19">
            <v>0</v>
          </cell>
          <cell r="L19">
            <v>239859</v>
          </cell>
        </row>
        <row r="21">
          <cell r="E21">
            <v>492391</v>
          </cell>
          <cell r="F21">
            <v>0</v>
          </cell>
          <cell r="G21">
            <v>0</v>
          </cell>
          <cell r="H21">
            <v>0</v>
          </cell>
          <cell r="K21">
            <v>34603001</v>
          </cell>
          <cell r="L21">
            <v>14518518</v>
          </cell>
        </row>
        <row r="22">
          <cell r="K22">
            <v>0</v>
          </cell>
          <cell r="L22">
            <v>1991199</v>
          </cell>
        </row>
        <row r="25">
          <cell r="E25">
            <v>0</v>
          </cell>
          <cell r="K25">
            <v>0</v>
          </cell>
          <cell r="L25">
            <v>998842</v>
          </cell>
        </row>
        <row r="26">
          <cell r="E26">
            <v>2014</v>
          </cell>
          <cell r="G26">
            <v>218435</v>
          </cell>
          <cell r="H26">
            <v>0</v>
          </cell>
          <cell r="L26">
            <v>2327221</v>
          </cell>
        </row>
      </sheetData>
      <sheetData sheetId="37">
        <row r="12">
          <cell r="D12">
            <v>61</v>
          </cell>
          <cell r="F12">
            <v>3</v>
          </cell>
          <cell r="G12">
            <v>30</v>
          </cell>
          <cell r="I12">
            <v>4</v>
          </cell>
          <cell r="J12">
            <v>10</v>
          </cell>
          <cell r="K12">
            <v>0</v>
          </cell>
        </row>
        <row r="13">
          <cell r="D13">
            <v>98</v>
          </cell>
          <cell r="G13">
            <v>13</v>
          </cell>
          <cell r="H13">
            <v>0</v>
          </cell>
          <cell r="I13">
            <v>24</v>
          </cell>
          <cell r="J13">
            <v>3</v>
          </cell>
        </row>
        <row r="14">
          <cell r="D14">
            <v>1</v>
          </cell>
          <cell r="F14">
            <v>0</v>
          </cell>
          <cell r="G14">
            <v>0</v>
          </cell>
        </row>
        <row r="18">
          <cell r="D18">
            <v>67</v>
          </cell>
          <cell r="G18">
            <v>12</v>
          </cell>
          <cell r="H18">
            <v>0</v>
          </cell>
          <cell r="I18">
            <v>22</v>
          </cell>
          <cell r="J18">
            <v>3</v>
          </cell>
        </row>
        <row r="20">
          <cell r="D20">
            <v>72</v>
          </cell>
          <cell r="G20">
            <v>11</v>
          </cell>
          <cell r="I20">
            <v>4</v>
          </cell>
          <cell r="J20">
            <v>5</v>
          </cell>
        </row>
        <row r="21">
          <cell r="D21">
            <v>1</v>
          </cell>
          <cell r="G21">
            <v>1</v>
          </cell>
          <cell r="I21">
            <v>1</v>
          </cell>
        </row>
        <row r="23">
          <cell r="D23">
            <v>1</v>
          </cell>
        </row>
        <row r="24">
          <cell r="D24">
            <v>0</v>
          </cell>
        </row>
        <row r="25">
          <cell r="D25">
            <v>17</v>
          </cell>
          <cell r="F25">
            <v>3</v>
          </cell>
          <cell r="G25">
            <v>19</v>
          </cell>
          <cell r="I25">
            <v>1</v>
          </cell>
          <cell r="J25">
            <v>5</v>
          </cell>
        </row>
      </sheetData>
      <sheetData sheetId="38">
        <row r="6">
          <cell r="C6">
            <v>3</v>
          </cell>
        </row>
        <row r="18">
          <cell r="C18">
            <v>0</v>
          </cell>
        </row>
        <row r="27">
          <cell r="C27">
            <v>45</v>
          </cell>
        </row>
      </sheetData>
      <sheetData sheetId="39">
        <row r="12">
          <cell r="D12">
            <v>188</v>
          </cell>
          <cell r="G12">
            <v>2</v>
          </cell>
          <cell r="I12">
            <v>3</v>
          </cell>
          <cell r="J12">
            <v>13</v>
          </cell>
        </row>
        <row r="13">
          <cell r="D13">
            <v>53</v>
          </cell>
          <cell r="G13">
            <v>6</v>
          </cell>
          <cell r="I13">
            <v>6</v>
          </cell>
          <cell r="J13">
            <v>8</v>
          </cell>
        </row>
        <row r="14">
          <cell r="G14">
            <v>2</v>
          </cell>
          <cell r="J14">
            <v>1</v>
          </cell>
        </row>
        <row r="18">
          <cell r="D18">
            <v>16</v>
          </cell>
          <cell r="G18">
            <v>0</v>
          </cell>
          <cell r="I18">
            <v>1</v>
          </cell>
          <cell r="J18">
            <v>0</v>
          </cell>
        </row>
        <row r="19">
          <cell r="D19">
            <v>0</v>
          </cell>
          <cell r="J19">
            <v>1</v>
          </cell>
        </row>
        <row r="20">
          <cell r="D20">
            <v>213</v>
          </cell>
          <cell r="G20">
            <v>6</v>
          </cell>
          <cell r="I20">
            <v>8</v>
          </cell>
          <cell r="J20">
            <v>19</v>
          </cell>
        </row>
        <row r="21">
          <cell r="D21">
            <v>11</v>
          </cell>
          <cell r="I21">
            <v>0</v>
          </cell>
        </row>
        <row r="23">
          <cell r="D23">
            <v>1</v>
          </cell>
        </row>
        <row r="24">
          <cell r="D24">
            <v>0</v>
          </cell>
        </row>
        <row r="25">
          <cell r="D25">
            <v>0</v>
          </cell>
          <cell r="G25">
            <v>0</v>
          </cell>
          <cell r="I25">
            <v>0</v>
          </cell>
        </row>
      </sheetData>
      <sheetData sheetId="40">
        <row r="6">
          <cell r="C6">
            <v>0</v>
          </cell>
        </row>
        <row r="7">
          <cell r="C7">
            <v>11</v>
          </cell>
        </row>
        <row r="8">
          <cell r="C8">
            <v>0</v>
          </cell>
        </row>
        <row r="18">
          <cell r="C18">
            <v>0</v>
          </cell>
        </row>
        <row r="19">
          <cell r="C19">
            <v>0</v>
          </cell>
        </row>
        <row r="20">
          <cell r="C20">
            <v>0</v>
          </cell>
        </row>
        <row r="24">
          <cell r="C24">
            <v>1</v>
          </cell>
        </row>
        <row r="30">
          <cell r="C30">
            <v>0</v>
          </cell>
        </row>
      </sheetData>
      <sheetData sheetId="41">
        <row r="12">
          <cell r="D12">
            <v>326015</v>
          </cell>
          <cell r="F12">
            <v>27337</v>
          </cell>
          <cell r="G12">
            <v>527599</v>
          </cell>
          <cell r="I12">
            <v>27829</v>
          </cell>
          <cell r="J12">
            <v>314757</v>
          </cell>
          <cell r="N12">
            <v>5907</v>
          </cell>
        </row>
        <row r="13">
          <cell r="D13">
            <v>114675</v>
          </cell>
          <cell r="G13">
            <v>5500</v>
          </cell>
          <cell r="H13">
            <v>0</v>
          </cell>
          <cell r="I13">
            <v>2700</v>
          </cell>
          <cell r="J13">
            <v>2000</v>
          </cell>
          <cell r="N13">
            <v>186483</v>
          </cell>
        </row>
        <row r="14">
          <cell r="D14">
            <v>237</v>
          </cell>
          <cell r="G14">
            <v>0</v>
          </cell>
        </row>
        <row r="18">
          <cell r="D18">
            <v>93861</v>
          </cell>
          <cell r="G18">
            <v>5500</v>
          </cell>
          <cell r="H18">
            <v>0</v>
          </cell>
          <cell r="I18">
            <v>2900</v>
          </cell>
          <cell r="J18">
            <v>2000</v>
          </cell>
          <cell r="N18">
            <v>188079</v>
          </cell>
        </row>
        <row r="21">
          <cell r="D21">
            <v>276564</v>
          </cell>
          <cell r="G21">
            <v>228418</v>
          </cell>
          <cell r="I21">
            <v>22856</v>
          </cell>
          <cell r="J21">
            <v>186193</v>
          </cell>
          <cell r="N21">
            <v>4311</v>
          </cell>
        </row>
        <row r="22">
          <cell r="D22">
            <v>3629</v>
          </cell>
          <cell r="G22">
            <v>3000</v>
          </cell>
          <cell r="I22">
            <v>2225</v>
          </cell>
        </row>
        <row r="24">
          <cell r="D24">
            <v>8000</v>
          </cell>
        </row>
        <row r="25">
          <cell r="D25">
            <v>0</v>
          </cell>
        </row>
        <row r="26">
          <cell r="D26">
            <v>58399</v>
          </cell>
          <cell r="F26">
            <v>27337</v>
          </cell>
          <cell r="G26">
            <v>296181</v>
          </cell>
          <cell r="I26">
            <v>2548</v>
          </cell>
          <cell r="J26">
            <v>128564</v>
          </cell>
        </row>
      </sheetData>
      <sheetData sheetId="42">
        <row r="6">
          <cell r="C6">
            <v>8854</v>
          </cell>
        </row>
        <row r="27">
          <cell r="C27">
            <v>513029</v>
          </cell>
        </row>
      </sheetData>
      <sheetData sheetId="43">
        <row r="12">
          <cell r="D12">
            <v>15101318</v>
          </cell>
          <cell r="G12">
            <v>108652</v>
          </cell>
          <cell r="I12">
            <v>107681</v>
          </cell>
          <cell r="J12">
            <v>9540447</v>
          </cell>
        </row>
        <row r="13">
          <cell r="D13">
            <v>2838498</v>
          </cell>
          <cell r="G13">
            <v>170189</v>
          </cell>
          <cell r="I13">
            <v>67450</v>
          </cell>
          <cell r="J13">
            <v>14253117</v>
          </cell>
        </row>
        <row r="14">
          <cell r="G14">
            <v>84291</v>
          </cell>
          <cell r="J14">
            <v>2380526</v>
          </cell>
        </row>
        <row r="18">
          <cell r="D18">
            <v>5271059</v>
          </cell>
          <cell r="G18">
            <v>0</v>
          </cell>
          <cell r="I18">
            <v>16525</v>
          </cell>
          <cell r="J18">
            <v>105500</v>
          </cell>
        </row>
        <row r="19">
          <cell r="D19">
            <v>0</v>
          </cell>
          <cell r="I19">
            <v>0</v>
          </cell>
          <cell r="J19">
            <v>1000000</v>
          </cell>
        </row>
        <row r="20">
          <cell r="D20">
            <v>11568423</v>
          </cell>
          <cell r="G20">
            <v>194550</v>
          </cell>
          <cell r="I20">
            <v>158606</v>
          </cell>
          <cell r="J20">
            <v>20307538</v>
          </cell>
        </row>
        <row r="21">
          <cell r="D21">
            <v>456334</v>
          </cell>
        </row>
        <row r="23">
          <cell r="D23">
            <v>644000</v>
          </cell>
        </row>
        <row r="24">
          <cell r="D24">
            <v>0</v>
          </cell>
        </row>
        <row r="25">
          <cell r="D25">
            <v>0</v>
          </cell>
          <cell r="G25">
            <v>0</v>
          </cell>
          <cell r="I25">
            <v>0</v>
          </cell>
          <cell r="J25">
            <v>0</v>
          </cell>
        </row>
      </sheetData>
      <sheetData sheetId="44">
        <row r="6">
          <cell r="C6">
            <v>0</v>
          </cell>
        </row>
        <row r="7">
          <cell r="C7">
            <v>456334</v>
          </cell>
        </row>
        <row r="8">
          <cell r="C8">
            <v>0</v>
          </cell>
        </row>
        <row r="19">
          <cell r="C19">
            <v>0</v>
          </cell>
        </row>
        <row r="20">
          <cell r="C20">
            <v>0</v>
          </cell>
        </row>
        <row r="24">
          <cell r="C24">
            <v>1000000</v>
          </cell>
        </row>
        <row r="30">
          <cell r="C30">
            <v>0</v>
          </cell>
        </row>
      </sheetData>
      <sheetData sheetId="45">
        <row r="12">
          <cell r="E12">
            <v>757456</v>
          </cell>
          <cell r="G12">
            <v>189372</v>
          </cell>
          <cell r="H12">
            <v>275109</v>
          </cell>
          <cell r="I12">
            <v>1600</v>
          </cell>
          <cell r="J12">
            <v>5907</v>
          </cell>
          <cell r="K12">
            <v>14977940</v>
          </cell>
          <cell r="L12">
            <v>9880158</v>
          </cell>
        </row>
        <row r="13">
          <cell r="E13">
            <v>120975</v>
          </cell>
          <cell r="G13">
            <v>3000</v>
          </cell>
          <cell r="H13">
            <v>900</v>
          </cell>
          <cell r="J13">
            <v>186483</v>
          </cell>
          <cell r="K13">
            <v>13719825</v>
          </cell>
          <cell r="L13">
            <v>3609429</v>
          </cell>
        </row>
        <row r="14">
          <cell r="E14">
            <v>237</v>
          </cell>
          <cell r="K14">
            <v>2380526</v>
          </cell>
          <cell r="L14">
            <v>84291</v>
          </cell>
        </row>
        <row r="18">
          <cell r="E18">
            <v>100161</v>
          </cell>
          <cell r="G18">
            <v>3200</v>
          </cell>
          <cell r="H18">
            <v>900</v>
          </cell>
          <cell r="J18">
            <v>188079</v>
          </cell>
          <cell r="K18">
            <v>4766397</v>
          </cell>
          <cell r="L18">
            <v>626687</v>
          </cell>
        </row>
        <row r="19">
          <cell r="K19">
            <v>1000000</v>
          </cell>
          <cell r="L19">
            <v>0</v>
          </cell>
        </row>
        <row r="21">
          <cell r="E21">
            <v>567874</v>
          </cell>
          <cell r="F21">
            <v>0</v>
          </cell>
          <cell r="G21">
            <v>38097</v>
          </cell>
          <cell r="H21">
            <v>106460</v>
          </cell>
          <cell r="I21">
            <v>1600</v>
          </cell>
          <cell r="J21">
            <v>4311</v>
          </cell>
          <cell r="K21">
            <v>20550842</v>
          </cell>
          <cell r="L21">
            <v>11678275</v>
          </cell>
        </row>
        <row r="22">
          <cell r="E22">
            <v>5854</v>
          </cell>
          <cell r="G22">
            <v>3000</v>
          </cell>
          <cell r="K22">
            <v>0</v>
          </cell>
          <cell r="L22">
            <v>456334</v>
          </cell>
        </row>
        <row r="24">
          <cell r="E24">
            <v>8000</v>
          </cell>
          <cell r="L24">
            <v>644000</v>
          </cell>
        </row>
        <row r="25">
          <cell r="E25">
            <v>0</v>
          </cell>
          <cell r="K25">
            <v>0</v>
          </cell>
          <cell r="L25">
            <v>0</v>
          </cell>
        </row>
        <row r="26">
          <cell r="E26">
            <v>196305</v>
          </cell>
          <cell r="G26">
            <v>148075</v>
          </cell>
          <cell r="H26">
            <v>168649</v>
          </cell>
          <cell r="L26">
            <v>0</v>
          </cell>
        </row>
      </sheetData>
      <sheetData sheetId="46">
        <row r="12">
          <cell r="D12">
            <v>144</v>
          </cell>
          <cell r="F12">
            <v>2</v>
          </cell>
          <cell r="G12">
            <v>86</v>
          </cell>
          <cell r="I12">
            <v>27</v>
          </cell>
          <cell r="J12">
            <v>17</v>
          </cell>
          <cell r="K12">
            <v>0</v>
          </cell>
        </row>
        <row r="13">
          <cell r="D13">
            <v>53</v>
          </cell>
          <cell r="F13">
            <v>1</v>
          </cell>
          <cell r="G13">
            <v>26</v>
          </cell>
          <cell r="H13">
            <v>0</v>
          </cell>
          <cell r="I13">
            <v>1</v>
          </cell>
          <cell r="J13">
            <v>8</v>
          </cell>
        </row>
        <row r="14">
          <cell r="D14">
            <v>0</v>
          </cell>
          <cell r="F14">
            <v>0</v>
          </cell>
          <cell r="G14">
            <v>0</v>
          </cell>
        </row>
        <row r="15">
          <cell r="J15">
            <v>8</v>
          </cell>
        </row>
        <row r="18">
          <cell r="D18">
            <v>23</v>
          </cell>
          <cell r="G18">
            <v>13</v>
          </cell>
          <cell r="H18">
            <v>0</v>
          </cell>
          <cell r="I18">
            <v>5</v>
          </cell>
          <cell r="J18">
            <v>12</v>
          </cell>
        </row>
        <row r="20">
          <cell r="D20">
            <v>105</v>
          </cell>
          <cell r="F20">
            <v>1</v>
          </cell>
          <cell r="G20">
            <v>44</v>
          </cell>
          <cell r="I20">
            <v>13</v>
          </cell>
          <cell r="J20">
            <v>9</v>
          </cell>
        </row>
        <row r="21">
          <cell r="D21">
            <v>0</v>
          </cell>
          <cell r="G21">
            <v>1</v>
          </cell>
          <cell r="I21">
            <v>0</v>
          </cell>
        </row>
        <row r="23">
          <cell r="D23">
            <v>0</v>
          </cell>
        </row>
        <row r="24">
          <cell r="D24">
            <v>0</v>
          </cell>
        </row>
        <row r="25">
          <cell r="D25">
            <v>69</v>
          </cell>
          <cell r="F25">
            <v>1</v>
          </cell>
          <cell r="G25">
            <v>55</v>
          </cell>
          <cell r="I25">
            <v>10</v>
          </cell>
          <cell r="J25">
            <v>4</v>
          </cell>
        </row>
      </sheetData>
      <sheetData sheetId="47">
        <row r="6">
          <cell r="C6">
            <v>0</v>
          </cell>
        </row>
        <row r="7">
          <cell r="C7">
            <v>0</v>
          </cell>
        </row>
        <row r="9">
          <cell r="C9">
            <v>1</v>
          </cell>
        </row>
        <row r="18">
          <cell r="C18">
            <v>0</v>
          </cell>
        </row>
        <row r="27">
          <cell r="C27">
            <v>74</v>
          </cell>
        </row>
        <row r="29">
          <cell r="C29">
            <v>65</v>
          </cell>
        </row>
      </sheetData>
      <sheetData sheetId="48">
        <row r="12">
          <cell r="D12">
            <v>234</v>
          </cell>
          <cell r="G12">
            <v>3</v>
          </cell>
          <cell r="I12">
            <v>29</v>
          </cell>
          <cell r="J12">
            <v>28</v>
          </cell>
        </row>
        <row r="13">
          <cell r="D13">
            <v>24</v>
          </cell>
          <cell r="G13">
            <v>12</v>
          </cell>
          <cell r="I13">
            <v>11</v>
          </cell>
          <cell r="J13">
            <v>4</v>
          </cell>
        </row>
        <row r="14">
          <cell r="G14">
            <v>0</v>
          </cell>
          <cell r="J14">
            <v>0</v>
          </cell>
        </row>
        <row r="15">
          <cell r="J15">
            <v>8</v>
          </cell>
        </row>
        <row r="18">
          <cell r="D18">
            <v>7</v>
          </cell>
          <cell r="G18">
            <v>5</v>
          </cell>
          <cell r="I18">
            <v>9</v>
          </cell>
          <cell r="J18">
            <v>1</v>
          </cell>
        </row>
        <row r="19">
          <cell r="D19">
            <v>5</v>
          </cell>
          <cell r="J19">
            <v>0</v>
          </cell>
        </row>
        <row r="20">
          <cell r="D20">
            <v>231</v>
          </cell>
          <cell r="G20">
            <v>10</v>
          </cell>
          <cell r="I20">
            <v>31</v>
          </cell>
          <cell r="J20">
            <v>30</v>
          </cell>
        </row>
        <row r="21">
          <cell r="D21">
            <v>2</v>
          </cell>
          <cell r="I21">
            <v>0</v>
          </cell>
          <cell r="J21">
            <v>1</v>
          </cell>
        </row>
        <row r="23">
          <cell r="D23">
            <v>0</v>
          </cell>
        </row>
        <row r="24">
          <cell r="D24">
            <v>2</v>
          </cell>
        </row>
        <row r="25">
          <cell r="D25">
            <v>11</v>
          </cell>
          <cell r="G25">
            <v>0</v>
          </cell>
          <cell r="I25">
            <v>0</v>
          </cell>
        </row>
      </sheetData>
      <sheetData sheetId="49">
        <row r="6">
          <cell r="C6">
            <v>1</v>
          </cell>
        </row>
        <row r="7">
          <cell r="C7">
            <v>2</v>
          </cell>
        </row>
        <row r="8">
          <cell r="C8">
            <v>0</v>
          </cell>
        </row>
        <row r="18">
          <cell r="C18">
            <v>0</v>
          </cell>
        </row>
        <row r="19">
          <cell r="C19">
            <v>0</v>
          </cell>
        </row>
        <row r="20">
          <cell r="C20">
            <v>2</v>
          </cell>
        </row>
        <row r="24">
          <cell r="C24">
            <v>5</v>
          </cell>
        </row>
        <row r="30">
          <cell r="C30">
            <v>11</v>
          </cell>
        </row>
      </sheetData>
      <sheetData sheetId="50">
        <row r="12">
          <cell r="D12">
            <v>688362</v>
          </cell>
          <cell r="F12">
            <v>5202</v>
          </cell>
          <cell r="G12">
            <v>623624</v>
          </cell>
          <cell r="I12">
            <v>214171</v>
          </cell>
          <cell r="J12">
            <v>569176</v>
          </cell>
          <cell r="N12">
            <v>0</v>
          </cell>
        </row>
        <row r="13">
          <cell r="D13">
            <v>540701</v>
          </cell>
          <cell r="G13">
            <v>306361</v>
          </cell>
          <cell r="H13">
            <v>0</v>
          </cell>
          <cell r="I13">
            <v>12432</v>
          </cell>
          <cell r="J13">
            <v>3270</v>
          </cell>
          <cell r="N13">
            <v>0</v>
          </cell>
        </row>
        <row r="14">
          <cell r="D14">
            <v>0</v>
          </cell>
          <cell r="G14">
            <v>0</v>
          </cell>
        </row>
        <row r="15">
          <cell r="J15">
            <v>415835</v>
          </cell>
        </row>
        <row r="18">
          <cell r="D18">
            <v>297212</v>
          </cell>
          <cell r="G18">
            <v>117187</v>
          </cell>
          <cell r="H18">
            <v>0</v>
          </cell>
          <cell r="I18">
            <v>83412</v>
          </cell>
          <cell r="J18">
            <v>432172</v>
          </cell>
          <cell r="N18">
            <v>0</v>
          </cell>
        </row>
        <row r="21">
          <cell r="D21">
            <v>610303</v>
          </cell>
          <cell r="F21">
            <v>1</v>
          </cell>
          <cell r="G21">
            <v>615019</v>
          </cell>
          <cell r="I21">
            <v>132942</v>
          </cell>
          <cell r="J21">
            <v>121488</v>
          </cell>
          <cell r="N21">
            <v>0</v>
          </cell>
        </row>
        <row r="22">
          <cell r="D22">
            <v>0</v>
          </cell>
          <cell r="F22">
            <v>1</v>
          </cell>
          <cell r="G22">
            <v>0</v>
          </cell>
          <cell r="I22">
            <v>0</v>
          </cell>
          <cell r="J22">
            <v>0</v>
          </cell>
        </row>
        <row r="24">
          <cell r="D24">
            <v>0</v>
          </cell>
        </row>
        <row r="25">
          <cell r="D25">
            <v>0</v>
          </cell>
        </row>
        <row r="26">
          <cell r="D26">
            <v>321548</v>
          </cell>
          <cell r="F26">
            <v>5200</v>
          </cell>
          <cell r="G26">
            <v>197779</v>
          </cell>
          <cell r="I26">
            <v>10249</v>
          </cell>
          <cell r="J26">
            <v>18786</v>
          </cell>
        </row>
      </sheetData>
      <sheetData sheetId="51">
        <row r="7">
          <cell r="C7">
            <v>0</v>
          </cell>
        </row>
        <row r="9">
          <cell r="C9">
            <v>1</v>
          </cell>
        </row>
        <row r="27">
          <cell r="C27">
            <v>296144</v>
          </cell>
        </row>
        <row r="29">
          <cell r="C29">
            <v>257418</v>
          </cell>
        </row>
      </sheetData>
      <sheetData sheetId="52">
        <row r="12">
          <cell r="D12">
            <v>21722494</v>
          </cell>
          <cell r="G12">
            <v>113631</v>
          </cell>
          <cell r="I12">
            <v>1168342</v>
          </cell>
          <cell r="J12">
            <v>10165134</v>
          </cell>
        </row>
        <row r="13">
          <cell r="D13">
            <v>7161142</v>
          </cell>
          <cell r="G13">
            <v>292189</v>
          </cell>
          <cell r="I13">
            <v>817186</v>
          </cell>
          <cell r="J13">
            <v>3700528</v>
          </cell>
        </row>
        <row r="14">
          <cell r="G14">
            <v>0</v>
          </cell>
          <cell r="I14">
            <v>0</v>
          </cell>
          <cell r="J14">
            <v>0</v>
          </cell>
        </row>
        <row r="15">
          <cell r="J15">
            <v>151070350</v>
          </cell>
        </row>
        <row r="18">
          <cell r="D18">
            <v>983952</v>
          </cell>
          <cell r="G18">
            <v>120342</v>
          </cell>
          <cell r="I18">
            <v>124991</v>
          </cell>
          <cell r="J18">
            <v>139331</v>
          </cell>
        </row>
        <row r="19">
          <cell r="D19">
            <v>1696869</v>
          </cell>
          <cell r="I19">
            <v>0</v>
          </cell>
          <cell r="J19">
            <v>0</v>
          </cell>
        </row>
        <row r="20">
          <cell r="D20">
            <v>25011765</v>
          </cell>
          <cell r="G20">
            <v>285478</v>
          </cell>
          <cell r="I20">
            <v>1860537</v>
          </cell>
          <cell r="J20">
            <v>9552068</v>
          </cell>
        </row>
        <row r="21">
          <cell r="D21">
            <v>9180</v>
          </cell>
          <cell r="J21">
            <v>4174263</v>
          </cell>
        </row>
        <row r="23">
          <cell r="D23">
            <v>0</v>
          </cell>
        </row>
        <row r="24">
          <cell r="D24">
            <v>3286</v>
          </cell>
        </row>
        <row r="25">
          <cell r="D25">
            <v>1178584</v>
          </cell>
          <cell r="G25">
            <v>0</v>
          </cell>
          <cell r="I25">
            <v>0</v>
          </cell>
          <cell r="J25">
            <v>0</v>
          </cell>
        </row>
      </sheetData>
      <sheetData sheetId="53">
        <row r="6">
          <cell r="C6">
            <v>9179</v>
          </cell>
        </row>
        <row r="7">
          <cell r="C7">
            <v>4174264</v>
          </cell>
        </row>
        <row r="8">
          <cell r="C8">
            <v>0</v>
          </cell>
        </row>
        <row r="20">
          <cell r="C20">
            <v>3286</v>
          </cell>
        </row>
        <row r="24">
          <cell r="C24">
            <v>1696869</v>
          </cell>
        </row>
        <row r="30">
          <cell r="C30">
            <v>1178584</v>
          </cell>
        </row>
      </sheetData>
      <sheetData sheetId="54">
        <row r="12">
          <cell r="E12">
            <v>1593114</v>
          </cell>
          <cell r="G12">
            <v>143000</v>
          </cell>
          <cell r="H12">
            <v>364421</v>
          </cell>
          <cell r="I12">
            <v>0</v>
          </cell>
          <cell r="J12">
            <v>0</v>
          </cell>
          <cell r="K12">
            <v>8587511</v>
          </cell>
          <cell r="L12">
            <v>24582090</v>
          </cell>
        </row>
        <row r="13">
          <cell r="E13">
            <v>610631</v>
          </cell>
          <cell r="G13">
            <v>191517</v>
          </cell>
          <cell r="H13">
            <v>60615</v>
          </cell>
          <cell r="J13">
            <v>0</v>
          </cell>
          <cell r="K13">
            <v>3638729</v>
          </cell>
          <cell r="L13">
            <v>8332317</v>
          </cell>
        </row>
        <row r="14">
          <cell r="E14">
            <v>0</v>
          </cell>
          <cell r="K14">
            <v>0</v>
          </cell>
          <cell r="L14">
            <v>0</v>
          </cell>
        </row>
        <row r="15">
          <cell r="E15">
            <v>415835</v>
          </cell>
          <cell r="K15">
            <v>151070350</v>
          </cell>
          <cell r="L15">
            <v>0</v>
          </cell>
        </row>
        <row r="18">
          <cell r="E18">
            <v>730115</v>
          </cell>
          <cell r="G18">
            <v>21402</v>
          </cell>
          <cell r="H18">
            <v>178466</v>
          </cell>
          <cell r="J18">
            <v>0</v>
          </cell>
          <cell r="K18">
            <v>394971</v>
          </cell>
          <cell r="L18">
            <v>973645</v>
          </cell>
        </row>
        <row r="19">
          <cell r="K19">
            <v>0</v>
          </cell>
          <cell r="L19">
            <v>1696869</v>
          </cell>
        </row>
        <row r="21">
          <cell r="E21">
            <v>958516</v>
          </cell>
          <cell r="F21">
            <v>0</v>
          </cell>
          <cell r="G21">
            <v>298175</v>
          </cell>
          <cell r="H21">
            <v>223062</v>
          </cell>
          <cell r="I21">
            <v>0</v>
          </cell>
          <cell r="J21">
            <v>0</v>
          </cell>
          <cell r="K21">
            <v>7647825</v>
          </cell>
          <cell r="L21">
            <v>29062023</v>
          </cell>
        </row>
        <row r="22">
          <cell r="E22">
            <v>1</v>
          </cell>
          <cell r="G22">
            <v>0</v>
          </cell>
          <cell r="K22">
            <v>4183443</v>
          </cell>
          <cell r="L22">
            <v>0</v>
          </cell>
        </row>
        <row r="24">
          <cell r="E24">
            <v>0</v>
          </cell>
          <cell r="L24">
            <v>0</v>
          </cell>
        </row>
        <row r="25">
          <cell r="E25">
            <v>0</v>
          </cell>
          <cell r="K25">
            <v>0</v>
          </cell>
          <cell r="L25">
            <v>3286</v>
          </cell>
        </row>
        <row r="26">
          <cell r="E26">
            <v>515114</v>
          </cell>
          <cell r="G26">
            <v>14940</v>
          </cell>
          <cell r="H26">
            <v>23508</v>
          </cell>
          <cell r="L26">
            <v>1178584</v>
          </cell>
        </row>
      </sheetData>
      <sheetData sheetId="55">
        <row r="12">
          <cell r="D12">
            <v>86</v>
          </cell>
          <cell r="F12">
            <v>0</v>
          </cell>
          <cell r="G12">
            <v>21</v>
          </cell>
          <cell r="I12">
            <v>3</v>
          </cell>
          <cell r="J12">
            <v>8</v>
          </cell>
          <cell r="K12">
            <v>0</v>
          </cell>
        </row>
        <row r="13">
          <cell r="D13">
            <v>143</v>
          </cell>
          <cell r="G13">
            <v>40</v>
          </cell>
          <cell r="H13">
            <v>0</v>
          </cell>
          <cell r="I13">
            <v>83</v>
          </cell>
          <cell r="J13">
            <v>11</v>
          </cell>
        </row>
        <row r="14">
          <cell r="D14">
            <v>0</v>
          </cell>
          <cell r="F14">
            <v>0</v>
          </cell>
          <cell r="G14">
            <v>1</v>
          </cell>
        </row>
        <row r="18">
          <cell r="D18">
            <v>96</v>
          </cell>
          <cell r="G18">
            <v>28</v>
          </cell>
          <cell r="H18">
            <v>0</v>
          </cell>
          <cell r="I18">
            <v>59</v>
          </cell>
          <cell r="J18">
            <v>6</v>
          </cell>
        </row>
        <row r="20">
          <cell r="D20">
            <v>118</v>
          </cell>
          <cell r="G20">
            <v>16</v>
          </cell>
          <cell r="I20">
            <v>26</v>
          </cell>
          <cell r="J20">
            <v>13</v>
          </cell>
        </row>
        <row r="21">
          <cell r="D21">
            <v>3</v>
          </cell>
          <cell r="G21">
            <v>0</v>
          </cell>
          <cell r="I21">
            <v>0</v>
          </cell>
        </row>
        <row r="23">
          <cell r="D23">
            <v>0</v>
          </cell>
        </row>
        <row r="24">
          <cell r="D24">
            <v>0</v>
          </cell>
        </row>
        <row r="25">
          <cell r="D25">
            <v>12</v>
          </cell>
          <cell r="F25">
            <v>0</v>
          </cell>
          <cell r="G25">
            <v>16</v>
          </cell>
          <cell r="I25">
            <v>1</v>
          </cell>
          <cell r="J25">
            <v>0</v>
          </cell>
        </row>
      </sheetData>
      <sheetData sheetId="56">
        <row r="6">
          <cell r="C6">
            <v>0</v>
          </cell>
        </row>
        <row r="7">
          <cell r="C7">
            <v>3</v>
          </cell>
        </row>
        <row r="18">
          <cell r="C18">
            <v>0</v>
          </cell>
        </row>
        <row r="27">
          <cell r="C27">
            <v>29</v>
          </cell>
        </row>
      </sheetData>
      <sheetData sheetId="57">
        <row r="12">
          <cell r="D12">
            <v>199</v>
          </cell>
          <cell r="G12">
            <v>16</v>
          </cell>
          <cell r="I12">
            <v>8</v>
          </cell>
          <cell r="J12">
            <v>16</v>
          </cell>
        </row>
        <row r="13">
          <cell r="D13">
            <v>69</v>
          </cell>
          <cell r="G13">
            <v>6</v>
          </cell>
          <cell r="I13">
            <v>20</v>
          </cell>
          <cell r="J13">
            <v>3</v>
          </cell>
        </row>
        <row r="14">
          <cell r="G14">
            <v>1</v>
          </cell>
          <cell r="I14">
            <v>2</v>
          </cell>
          <cell r="J14">
            <v>0</v>
          </cell>
        </row>
        <row r="18">
          <cell r="D18">
            <v>19</v>
          </cell>
          <cell r="G18">
            <v>2</v>
          </cell>
          <cell r="I18">
            <v>0</v>
          </cell>
          <cell r="J18">
            <v>0</v>
          </cell>
        </row>
        <row r="19">
          <cell r="D19">
            <v>0</v>
          </cell>
          <cell r="J19">
            <v>0</v>
          </cell>
        </row>
        <row r="20">
          <cell r="D20">
            <v>227</v>
          </cell>
          <cell r="G20">
            <v>19</v>
          </cell>
          <cell r="I20">
            <v>26</v>
          </cell>
          <cell r="J20">
            <v>17</v>
          </cell>
        </row>
        <row r="21">
          <cell r="D21">
            <v>11</v>
          </cell>
          <cell r="I21">
            <v>0</v>
          </cell>
          <cell r="J21">
            <v>2</v>
          </cell>
        </row>
        <row r="23">
          <cell r="D23">
            <v>0</v>
          </cell>
        </row>
        <row r="24">
          <cell r="D24">
            <v>1</v>
          </cell>
        </row>
        <row r="25">
          <cell r="D25">
            <v>10</v>
          </cell>
          <cell r="G25">
            <v>0</v>
          </cell>
          <cell r="I25">
            <v>0</v>
          </cell>
        </row>
      </sheetData>
      <sheetData sheetId="58">
        <row r="6">
          <cell r="C6">
            <v>6</v>
          </cell>
        </row>
        <row r="7">
          <cell r="C7">
            <v>0</v>
          </cell>
        </row>
        <row r="8">
          <cell r="C8">
            <v>7</v>
          </cell>
        </row>
        <row r="18">
          <cell r="C18">
            <v>0</v>
          </cell>
        </row>
        <row r="19">
          <cell r="C19">
            <v>1</v>
          </cell>
        </row>
        <row r="20">
          <cell r="C20">
            <v>0</v>
          </cell>
        </row>
        <row r="24">
          <cell r="C24">
            <v>0</v>
          </cell>
        </row>
        <row r="30">
          <cell r="C30">
            <v>10</v>
          </cell>
        </row>
      </sheetData>
      <sheetData sheetId="59">
        <row r="12">
          <cell r="D12">
            <v>120641</v>
          </cell>
          <cell r="F12">
            <v>0</v>
          </cell>
          <cell r="G12">
            <v>139005</v>
          </cell>
          <cell r="I12">
            <v>240287</v>
          </cell>
          <cell r="J12">
            <v>269277</v>
          </cell>
          <cell r="N12">
            <v>0</v>
          </cell>
        </row>
        <row r="13">
          <cell r="D13">
            <v>194434</v>
          </cell>
          <cell r="G13">
            <v>108586</v>
          </cell>
          <cell r="H13">
            <v>0</v>
          </cell>
          <cell r="I13">
            <v>162638</v>
          </cell>
          <cell r="J13">
            <v>172996</v>
          </cell>
          <cell r="N13">
            <v>0</v>
          </cell>
        </row>
        <row r="14">
          <cell r="D14">
            <v>0</v>
          </cell>
          <cell r="G14">
            <v>1020</v>
          </cell>
        </row>
        <row r="18">
          <cell r="D18">
            <v>215185</v>
          </cell>
          <cell r="G18">
            <v>78863</v>
          </cell>
          <cell r="H18">
            <v>0</v>
          </cell>
          <cell r="I18">
            <v>17114</v>
          </cell>
          <cell r="J18">
            <v>58119</v>
          </cell>
          <cell r="N18">
            <v>0</v>
          </cell>
        </row>
        <row r="21">
          <cell r="D21">
            <v>58139</v>
          </cell>
          <cell r="G21">
            <v>103182</v>
          </cell>
          <cell r="I21">
            <v>384761</v>
          </cell>
          <cell r="J21">
            <v>342732</v>
          </cell>
          <cell r="N21">
            <v>0</v>
          </cell>
        </row>
        <row r="22">
          <cell r="D22">
            <v>7272</v>
          </cell>
          <cell r="G22">
            <v>0</v>
          </cell>
          <cell r="I22">
            <v>0</v>
          </cell>
          <cell r="J22">
            <v>41422</v>
          </cell>
        </row>
        <row r="24">
          <cell r="D24">
            <v>0</v>
          </cell>
        </row>
        <row r="25">
          <cell r="D25">
            <v>0</v>
          </cell>
        </row>
        <row r="26">
          <cell r="D26">
            <v>34479</v>
          </cell>
          <cell r="F26">
            <v>0</v>
          </cell>
          <cell r="G26">
            <v>64526</v>
          </cell>
          <cell r="I26">
            <v>1050</v>
          </cell>
          <cell r="J26">
            <v>0</v>
          </cell>
        </row>
      </sheetData>
      <sheetData sheetId="60">
        <row r="7">
          <cell r="C7">
            <v>48694</v>
          </cell>
        </row>
        <row r="27">
          <cell r="C27">
            <v>100055</v>
          </cell>
        </row>
      </sheetData>
      <sheetData sheetId="61">
        <row r="12">
          <cell r="D12">
            <v>11114030</v>
          </cell>
          <cell r="G12">
            <v>266978</v>
          </cell>
          <cell r="I12">
            <v>1424162</v>
          </cell>
          <cell r="J12">
            <v>18891455</v>
          </cell>
        </row>
        <row r="13">
          <cell r="D13">
            <v>4798223</v>
          </cell>
          <cell r="G13">
            <v>173846</v>
          </cell>
          <cell r="I13">
            <v>1161679</v>
          </cell>
          <cell r="J13">
            <v>3161900</v>
          </cell>
        </row>
        <row r="14">
          <cell r="G14">
            <v>8000</v>
          </cell>
          <cell r="I14">
            <v>35075</v>
          </cell>
          <cell r="J14">
            <v>0</v>
          </cell>
        </row>
        <row r="18">
          <cell r="D18">
            <v>2562490</v>
          </cell>
          <cell r="G18">
            <v>48250</v>
          </cell>
          <cell r="I18">
            <v>0</v>
          </cell>
          <cell r="J18">
            <v>0</v>
          </cell>
        </row>
        <row r="19">
          <cell r="D19">
            <v>0</v>
          </cell>
          <cell r="I19">
            <v>0</v>
          </cell>
          <cell r="J19">
            <v>0</v>
          </cell>
        </row>
        <row r="20">
          <cell r="D20">
            <v>11239333</v>
          </cell>
          <cell r="G20">
            <v>384574</v>
          </cell>
          <cell r="I20">
            <v>2550766</v>
          </cell>
          <cell r="J20">
            <v>19944412</v>
          </cell>
        </row>
        <row r="21">
          <cell r="D21">
            <v>491320</v>
          </cell>
          <cell r="J21">
            <v>2108943</v>
          </cell>
        </row>
        <row r="23">
          <cell r="D23">
            <v>0</v>
          </cell>
        </row>
        <row r="24">
          <cell r="D24">
            <v>1296000</v>
          </cell>
        </row>
        <row r="25">
          <cell r="D25">
            <v>323110</v>
          </cell>
          <cell r="G25">
            <v>0</v>
          </cell>
          <cell r="I25">
            <v>0</v>
          </cell>
          <cell r="J25">
            <v>0</v>
          </cell>
        </row>
      </sheetData>
      <sheetData sheetId="62">
        <row r="6">
          <cell r="C6">
            <v>2108943</v>
          </cell>
        </row>
        <row r="8">
          <cell r="C8">
            <v>491320</v>
          </cell>
        </row>
        <row r="19">
          <cell r="C19">
            <v>1296000</v>
          </cell>
        </row>
        <row r="20">
          <cell r="C20">
            <v>0</v>
          </cell>
        </row>
        <row r="24">
          <cell r="C24">
            <v>0</v>
          </cell>
        </row>
        <row r="30">
          <cell r="C30">
            <v>323110</v>
          </cell>
        </row>
      </sheetData>
      <sheetData sheetId="63">
        <row r="12">
          <cell r="E12">
            <v>591902</v>
          </cell>
          <cell r="G12">
            <v>119280</v>
          </cell>
          <cell r="H12">
            <v>58028</v>
          </cell>
          <cell r="I12">
            <v>0</v>
          </cell>
          <cell r="J12">
            <v>0</v>
          </cell>
          <cell r="K12">
            <v>19355124</v>
          </cell>
          <cell r="L12">
            <v>12341501</v>
          </cell>
        </row>
        <row r="13">
          <cell r="E13">
            <v>415483</v>
          </cell>
          <cell r="G13">
            <v>62000</v>
          </cell>
          <cell r="H13">
            <v>0</v>
          </cell>
          <cell r="J13">
            <v>161175</v>
          </cell>
          <cell r="K13">
            <v>1082305</v>
          </cell>
          <cell r="L13">
            <v>8213339</v>
          </cell>
        </row>
        <row r="14">
          <cell r="E14">
            <v>1020</v>
          </cell>
          <cell r="K14">
            <v>0</v>
          </cell>
          <cell r="L14">
            <v>43075</v>
          </cell>
        </row>
        <row r="18">
          <cell r="E18">
            <v>124796</v>
          </cell>
          <cell r="G18">
            <v>76920</v>
          </cell>
          <cell r="H18">
            <v>7350</v>
          </cell>
          <cell r="J18">
            <v>160219</v>
          </cell>
          <cell r="K18">
            <v>1322608</v>
          </cell>
          <cell r="L18">
            <v>1288128</v>
          </cell>
        </row>
        <row r="19">
          <cell r="K19">
            <v>0</v>
          </cell>
          <cell r="L19">
            <v>0</v>
          </cell>
        </row>
        <row r="21">
          <cell r="E21">
            <v>744220</v>
          </cell>
          <cell r="F21">
            <v>0</v>
          </cell>
          <cell r="G21">
            <v>92960</v>
          </cell>
          <cell r="H21">
            <v>50678</v>
          </cell>
          <cell r="I21">
            <v>0</v>
          </cell>
          <cell r="J21">
            <v>956</v>
          </cell>
          <cell r="K21">
            <v>17005878</v>
          </cell>
          <cell r="L21">
            <v>17113207</v>
          </cell>
        </row>
        <row r="22">
          <cell r="E22">
            <v>48694</v>
          </cell>
          <cell r="G22">
            <v>0</v>
          </cell>
          <cell r="K22">
            <v>2108943</v>
          </cell>
          <cell r="L22">
            <v>491320</v>
          </cell>
        </row>
        <row r="24">
          <cell r="E24">
            <v>0</v>
          </cell>
          <cell r="L24">
            <v>0</v>
          </cell>
        </row>
        <row r="25">
          <cell r="E25">
            <v>0</v>
          </cell>
          <cell r="K25">
            <v>0</v>
          </cell>
          <cell r="L25">
            <v>1296000</v>
          </cell>
        </row>
        <row r="26">
          <cell r="E26">
            <v>88655</v>
          </cell>
          <cell r="G26">
            <v>11400</v>
          </cell>
          <cell r="H26">
            <v>0</v>
          </cell>
          <cell r="L26">
            <v>323110</v>
          </cell>
        </row>
      </sheetData>
      <sheetData sheetId="64">
        <row r="12">
          <cell r="D12">
            <v>44</v>
          </cell>
          <cell r="F12">
            <v>0</v>
          </cell>
          <cell r="G12">
            <v>37</v>
          </cell>
          <cell r="I12">
            <v>0</v>
          </cell>
          <cell r="J12">
            <v>11</v>
          </cell>
          <cell r="K12">
            <v>0</v>
          </cell>
        </row>
        <row r="13">
          <cell r="D13">
            <v>53</v>
          </cell>
          <cell r="G13">
            <v>55</v>
          </cell>
          <cell r="H13">
            <v>0</v>
          </cell>
          <cell r="I13">
            <v>26</v>
          </cell>
          <cell r="J13">
            <v>13</v>
          </cell>
        </row>
        <row r="14">
          <cell r="D14">
            <v>0</v>
          </cell>
          <cell r="F14">
            <v>0</v>
          </cell>
          <cell r="G14">
            <v>0</v>
          </cell>
        </row>
        <row r="18">
          <cell r="D18">
            <v>29</v>
          </cell>
          <cell r="G18">
            <v>31</v>
          </cell>
          <cell r="H18">
            <v>0</v>
          </cell>
          <cell r="I18">
            <v>26</v>
          </cell>
          <cell r="J18">
            <v>5</v>
          </cell>
        </row>
        <row r="20">
          <cell r="D20">
            <v>57</v>
          </cell>
          <cell r="G20">
            <v>27</v>
          </cell>
          <cell r="I20">
            <v>0</v>
          </cell>
          <cell r="J20">
            <v>19</v>
          </cell>
        </row>
        <row r="21">
          <cell r="D21">
            <v>0</v>
          </cell>
          <cell r="G21">
            <v>0</v>
          </cell>
          <cell r="I21">
            <v>0</v>
          </cell>
        </row>
        <row r="23">
          <cell r="D23">
            <v>0</v>
          </cell>
        </row>
        <row r="24">
          <cell r="D24">
            <v>2</v>
          </cell>
        </row>
        <row r="25">
          <cell r="D25">
            <v>9</v>
          </cell>
          <cell r="F25">
            <v>0</v>
          </cell>
          <cell r="G25">
            <v>34</v>
          </cell>
          <cell r="I25">
            <v>0</v>
          </cell>
          <cell r="J25">
            <v>0</v>
          </cell>
        </row>
      </sheetData>
      <sheetData sheetId="65">
        <row r="6">
          <cell r="C6">
            <v>0</v>
          </cell>
        </row>
        <row r="7">
          <cell r="C7">
            <v>0</v>
          </cell>
        </row>
        <row r="17">
          <cell r="C17">
            <v>2</v>
          </cell>
        </row>
        <row r="18">
          <cell r="C18">
            <v>0</v>
          </cell>
        </row>
        <row r="27">
          <cell r="C27">
            <v>43</v>
          </cell>
        </row>
      </sheetData>
      <sheetData sheetId="66">
        <row r="12">
          <cell r="D12">
            <v>126</v>
          </cell>
          <cell r="G12">
            <v>3</v>
          </cell>
          <cell r="I12">
            <v>1</v>
          </cell>
          <cell r="J12">
            <v>34</v>
          </cell>
        </row>
        <row r="13">
          <cell r="D13">
            <v>22</v>
          </cell>
          <cell r="G13">
            <v>7</v>
          </cell>
          <cell r="I13">
            <v>7</v>
          </cell>
          <cell r="J13">
            <v>4</v>
          </cell>
        </row>
        <row r="14">
          <cell r="G14">
            <v>0</v>
          </cell>
          <cell r="I14">
            <v>0</v>
          </cell>
          <cell r="J14">
            <v>0</v>
          </cell>
        </row>
        <row r="18">
          <cell r="D18">
            <v>11</v>
          </cell>
          <cell r="G18">
            <v>0</v>
          </cell>
          <cell r="I18">
            <v>0</v>
          </cell>
          <cell r="J18">
            <v>1</v>
          </cell>
        </row>
        <row r="19">
          <cell r="D19">
            <v>1</v>
          </cell>
          <cell r="J19">
            <v>0</v>
          </cell>
        </row>
        <row r="20">
          <cell r="D20">
            <v>111</v>
          </cell>
          <cell r="G20">
            <v>10</v>
          </cell>
          <cell r="I20">
            <v>8</v>
          </cell>
          <cell r="J20">
            <v>37</v>
          </cell>
        </row>
        <row r="21">
          <cell r="D21">
            <v>16</v>
          </cell>
          <cell r="I21">
            <v>0</v>
          </cell>
          <cell r="J21">
            <v>0</v>
          </cell>
        </row>
        <row r="22">
          <cell r="D22">
            <v>2</v>
          </cell>
        </row>
        <row r="23">
          <cell r="D23">
            <v>0</v>
          </cell>
        </row>
        <row r="24">
          <cell r="D24">
            <v>7</v>
          </cell>
        </row>
        <row r="25">
          <cell r="D25">
            <v>0</v>
          </cell>
          <cell r="G25">
            <v>0</v>
          </cell>
          <cell r="I25">
            <v>0</v>
          </cell>
        </row>
      </sheetData>
      <sheetData sheetId="67">
        <row r="6">
          <cell r="C6">
            <v>0</v>
          </cell>
        </row>
        <row r="7">
          <cell r="C7">
            <v>16</v>
          </cell>
        </row>
        <row r="8">
          <cell r="C8">
            <v>0</v>
          </cell>
        </row>
        <row r="15">
          <cell r="C15">
            <v>2</v>
          </cell>
        </row>
        <row r="18">
          <cell r="C18">
            <v>0</v>
          </cell>
        </row>
        <row r="19">
          <cell r="C19">
            <v>7</v>
          </cell>
        </row>
        <row r="20">
          <cell r="C20">
            <v>0</v>
          </cell>
        </row>
        <row r="24">
          <cell r="C24">
            <v>1</v>
          </cell>
        </row>
        <row r="30">
          <cell r="C30">
            <v>0</v>
          </cell>
        </row>
      </sheetData>
      <sheetData sheetId="68">
        <row r="12">
          <cell r="D12">
            <v>575124</v>
          </cell>
          <cell r="F12">
            <v>0</v>
          </cell>
          <cell r="G12">
            <v>236837</v>
          </cell>
          <cell r="I12">
            <v>0</v>
          </cell>
          <cell r="J12">
            <v>438039</v>
          </cell>
          <cell r="N12">
            <v>0</v>
          </cell>
        </row>
        <row r="13">
          <cell r="D13">
            <v>115587</v>
          </cell>
          <cell r="G13">
            <v>156577</v>
          </cell>
          <cell r="H13">
            <v>0</v>
          </cell>
          <cell r="I13">
            <v>2600</v>
          </cell>
          <cell r="J13">
            <v>283766</v>
          </cell>
          <cell r="N13">
            <v>0</v>
          </cell>
        </row>
        <row r="14">
          <cell r="D14">
            <v>0</v>
          </cell>
          <cell r="G14">
            <v>0</v>
          </cell>
        </row>
        <row r="18">
          <cell r="D18">
            <v>80230</v>
          </cell>
          <cell r="G18">
            <v>30200</v>
          </cell>
          <cell r="H18">
            <v>0</v>
          </cell>
          <cell r="I18">
            <v>2600</v>
          </cell>
          <cell r="J18">
            <v>80360</v>
          </cell>
          <cell r="N18">
            <v>0</v>
          </cell>
        </row>
        <row r="21">
          <cell r="D21">
            <v>520692</v>
          </cell>
          <cell r="G21">
            <v>163587</v>
          </cell>
          <cell r="I21">
            <v>0</v>
          </cell>
          <cell r="J21">
            <v>641445</v>
          </cell>
          <cell r="N21">
            <v>0</v>
          </cell>
        </row>
        <row r="22">
          <cell r="D22">
            <v>0</v>
          </cell>
          <cell r="G22">
            <v>0</v>
          </cell>
          <cell r="I22">
            <v>0</v>
          </cell>
          <cell r="J22">
            <v>0</v>
          </cell>
        </row>
        <row r="24">
          <cell r="D24">
            <v>0</v>
          </cell>
        </row>
        <row r="25">
          <cell r="D25">
            <v>21603</v>
          </cell>
        </row>
        <row r="26">
          <cell r="D26">
            <v>68186</v>
          </cell>
          <cell r="F26">
            <v>0</v>
          </cell>
          <cell r="G26">
            <v>199627</v>
          </cell>
          <cell r="I26">
            <v>0</v>
          </cell>
          <cell r="J26">
            <v>0</v>
          </cell>
        </row>
      </sheetData>
      <sheetData sheetId="69">
        <row r="7">
          <cell r="C7">
            <v>0</v>
          </cell>
        </row>
        <row r="17">
          <cell r="C17">
            <v>21603</v>
          </cell>
        </row>
        <row r="27">
          <cell r="C27">
            <v>267813</v>
          </cell>
        </row>
      </sheetData>
      <sheetData sheetId="70">
        <row r="12">
          <cell r="D12">
            <v>22505554</v>
          </cell>
          <cell r="G12">
            <v>75508</v>
          </cell>
          <cell r="I12">
            <v>130218</v>
          </cell>
          <cell r="J12">
            <v>33233128</v>
          </cell>
        </row>
        <row r="13">
          <cell r="D13">
            <v>4979000</v>
          </cell>
          <cell r="G13">
            <v>112727</v>
          </cell>
          <cell r="I13">
            <v>34600</v>
          </cell>
          <cell r="J13">
            <v>5192522</v>
          </cell>
        </row>
        <row r="14">
          <cell r="G14">
            <v>0</v>
          </cell>
          <cell r="H14">
            <v>0</v>
          </cell>
          <cell r="I14">
            <v>0</v>
          </cell>
          <cell r="J14">
            <v>0</v>
          </cell>
        </row>
        <row r="18">
          <cell r="D18">
            <v>1837159</v>
          </cell>
          <cell r="G18">
            <v>15550</v>
          </cell>
          <cell r="I18">
            <v>133472</v>
          </cell>
          <cell r="J18">
            <v>20655</v>
          </cell>
        </row>
        <row r="19">
          <cell r="D19">
            <v>210048</v>
          </cell>
          <cell r="I19">
            <v>0</v>
          </cell>
          <cell r="J19">
            <v>0</v>
          </cell>
        </row>
        <row r="20">
          <cell r="D20">
            <v>23385150</v>
          </cell>
          <cell r="G20">
            <v>172685</v>
          </cell>
          <cell r="I20">
            <v>31346</v>
          </cell>
          <cell r="J20">
            <v>38404995</v>
          </cell>
        </row>
        <row r="21">
          <cell r="D21">
            <v>777368</v>
          </cell>
          <cell r="J21">
            <v>0</v>
          </cell>
        </row>
        <row r="22">
          <cell r="D22">
            <v>92692</v>
          </cell>
        </row>
        <row r="23">
          <cell r="D23">
            <v>0</v>
          </cell>
        </row>
        <row r="24">
          <cell r="D24">
            <v>1182137</v>
          </cell>
        </row>
        <row r="25">
          <cell r="G25">
            <v>0</v>
          </cell>
          <cell r="I25">
            <v>0</v>
          </cell>
          <cell r="J25">
            <v>0</v>
          </cell>
        </row>
      </sheetData>
      <sheetData sheetId="71">
        <row r="6">
          <cell r="C6">
            <v>0</v>
          </cell>
        </row>
        <row r="7">
          <cell r="C7">
            <v>777368</v>
          </cell>
        </row>
        <row r="8">
          <cell r="C8">
            <v>0</v>
          </cell>
        </row>
        <row r="15">
          <cell r="C15">
            <v>92692</v>
          </cell>
        </row>
        <row r="19">
          <cell r="C19">
            <v>1182137</v>
          </cell>
        </row>
        <row r="20">
          <cell r="C20">
            <v>0</v>
          </cell>
        </row>
        <row r="24">
          <cell r="C24">
            <v>210048</v>
          </cell>
        </row>
        <row r="30">
          <cell r="C30">
            <v>0</v>
          </cell>
        </row>
      </sheetData>
      <sheetData sheetId="72">
        <row r="12">
          <cell r="E12">
            <v>1140711</v>
          </cell>
          <cell r="G12">
            <v>16583</v>
          </cell>
          <cell r="H12">
            <v>92706</v>
          </cell>
          <cell r="I12">
            <v>0</v>
          </cell>
          <cell r="J12">
            <v>0</v>
          </cell>
          <cell r="K12">
            <v>33233128</v>
          </cell>
          <cell r="L12">
            <v>22711280</v>
          </cell>
        </row>
        <row r="13">
          <cell r="E13">
            <v>453259</v>
          </cell>
          <cell r="G13">
            <v>62000</v>
          </cell>
          <cell r="H13">
            <v>43271</v>
          </cell>
          <cell r="J13">
            <v>0</v>
          </cell>
          <cell r="K13">
            <v>5192522</v>
          </cell>
          <cell r="L13">
            <v>5126327</v>
          </cell>
        </row>
        <row r="14">
          <cell r="E14">
            <v>0</v>
          </cell>
          <cell r="K14">
            <v>0</v>
          </cell>
          <cell r="L14">
            <v>0</v>
          </cell>
        </row>
        <row r="18">
          <cell r="E18">
            <v>174550</v>
          </cell>
          <cell r="G18">
            <v>1200</v>
          </cell>
          <cell r="H18">
            <v>17640</v>
          </cell>
          <cell r="J18">
            <v>0</v>
          </cell>
          <cell r="K18">
            <v>926408</v>
          </cell>
          <cell r="L18">
            <v>1080428</v>
          </cell>
        </row>
        <row r="19">
          <cell r="K19">
            <v>210048</v>
          </cell>
          <cell r="L19">
            <v>0</v>
          </cell>
        </row>
        <row r="21">
          <cell r="E21">
            <v>1211061</v>
          </cell>
          <cell r="F21">
            <v>0</v>
          </cell>
          <cell r="G21">
            <v>62383</v>
          </cell>
          <cell r="H21">
            <v>52280</v>
          </cell>
          <cell r="I21">
            <v>0</v>
          </cell>
          <cell r="J21">
            <v>0</v>
          </cell>
          <cell r="K21">
            <v>37289194</v>
          </cell>
          <cell r="L21">
            <v>24704982</v>
          </cell>
        </row>
        <row r="22">
          <cell r="E22">
            <v>0</v>
          </cell>
          <cell r="G22">
            <v>0</v>
          </cell>
          <cell r="K22">
            <v>0</v>
          </cell>
          <cell r="L22">
            <v>777368</v>
          </cell>
        </row>
        <row r="23">
          <cell r="L23">
            <v>92692</v>
          </cell>
        </row>
        <row r="24">
          <cell r="E24">
            <v>0</v>
          </cell>
          <cell r="L24">
            <v>0</v>
          </cell>
        </row>
        <row r="25">
          <cell r="E25">
            <v>21603</v>
          </cell>
          <cell r="K25">
            <v>0</v>
          </cell>
          <cell r="L25">
            <v>1182137</v>
          </cell>
        </row>
        <row r="26">
          <cell r="E26">
            <v>186756</v>
          </cell>
          <cell r="G26">
            <v>15000</v>
          </cell>
          <cell r="H26">
            <v>66057</v>
          </cell>
          <cell r="L26">
            <v>0</v>
          </cell>
        </row>
      </sheetData>
      <sheetData sheetId="73">
        <row r="12">
          <cell r="D12">
            <v>17</v>
          </cell>
          <cell r="F12">
            <v>0</v>
          </cell>
          <cell r="G12">
            <v>6</v>
          </cell>
          <cell r="I12">
            <v>4</v>
          </cell>
          <cell r="J12">
            <v>2</v>
          </cell>
          <cell r="K12">
            <v>0</v>
          </cell>
        </row>
        <row r="13">
          <cell r="D13">
            <v>93</v>
          </cell>
          <cell r="G13">
            <v>24</v>
          </cell>
          <cell r="H13">
            <v>0</v>
          </cell>
          <cell r="I13">
            <v>11</v>
          </cell>
          <cell r="J13">
            <v>2</v>
          </cell>
        </row>
        <row r="14">
          <cell r="D14">
            <v>1</v>
          </cell>
          <cell r="F14">
            <v>0</v>
          </cell>
          <cell r="G14">
            <v>2</v>
          </cell>
          <cell r="H14">
            <v>0</v>
          </cell>
          <cell r="I14">
            <v>1</v>
          </cell>
          <cell r="J14">
            <v>1</v>
          </cell>
        </row>
        <row r="18">
          <cell r="D18">
            <v>57</v>
          </cell>
          <cell r="G18">
            <v>11</v>
          </cell>
          <cell r="H18">
            <v>0</v>
          </cell>
          <cell r="I18">
            <v>7</v>
          </cell>
          <cell r="J18">
            <v>1</v>
          </cell>
        </row>
        <row r="20">
          <cell r="D20">
            <v>37</v>
          </cell>
          <cell r="G20">
            <v>13</v>
          </cell>
          <cell r="I20">
            <v>7</v>
          </cell>
          <cell r="J20">
            <v>2</v>
          </cell>
        </row>
        <row r="21">
          <cell r="D21">
            <v>0</v>
          </cell>
          <cell r="G21">
            <v>0</v>
          </cell>
          <cell r="I21">
            <v>0</v>
          </cell>
        </row>
        <row r="23">
          <cell r="D23">
            <v>0</v>
          </cell>
        </row>
        <row r="24">
          <cell r="D24">
            <v>1</v>
          </cell>
        </row>
        <row r="25">
          <cell r="D25">
            <v>14</v>
          </cell>
          <cell r="F25">
            <v>0</v>
          </cell>
          <cell r="G25">
            <v>4</v>
          </cell>
          <cell r="I25">
            <v>0</v>
          </cell>
          <cell r="J25">
            <v>0</v>
          </cell>
        </row>
      </sheetData>
      <sheetData sheetId="74">
        <row r="6">
          <cell r="C6">
            <v>0</v>
          </cell>
        </row>
        <row r="7">
          <cell r="C7">
            <v>0</v>
          </cell>
        </row>
        <row r="17">
          <cell r="C17">
            <v>0</v>
          </cell>
        </row>
        <row r="18">
          <cell r="C18">
            <v>1</v>
          </cell>
        </row>
        <row r="27">
          <cell r="C27">
            <v>18</v>
          </cell>
        </row>
      </sheetData>
      <sheetData sheetId="75">
        <row r="12">
          <cell r="D12">
            <v>209</v>
          </cell>
          <cell r="G12">
            <v>20</v>
          </cell>
          <cell r="I12">
            <v>17</v>
          </cell>
          <cell r="J12">
            <v>4</v>
          </cell>
        </row>
        <row r="13">
          <cell r="D13">
            <v>52</v>
          </cell>
          <cell r="G13">
            <v>7</v>
          </cell>
          <cell r="I13">
            <v>2</v>
          </cell>
          <cell r="J13">
            <v>0</v>
          </cell>
        </row>
        <row r="14">
          <cell r="G14">
            <v>0</v>
          </cell>
          <cell r="I14">
            <v>2</v>
          </cell>
          <cell r="J14">
            <v>0</v>
          </cell>
        </row>
        <row r="18">
          <cell r="D18">
            <v>8</v>
          </cell>
          <cell r="G18">
            <v>2</v>
          </cell>
          <cell r="I18">
            <v>0</v>
          </cell>
          <cell r="J18">
            <v>0</v>
          </cell>
        </row>
        <row r="19">
          <cell r="D19">
            <v>12</v>
          </cell>
          <cell r="J19">
            <v>0</v>
          </cell>
        </row>
        <row r="20">
          <cell r="D20">
            <v>206</v>
          </cell>
          <cell r="G20">
            <v>24</v>
          </cell>
          <cell r="I20">
            <v>14</v>
          </cell>
          <cell r="J20">
            <v>4</v>
          </cell>
        </row>
        <row r="21">
          <cell r="D21">
            <v>15</v>
          </cell>
          <cell r="I21">
            <v>1</v>
          </cell>
          <cell r="J21">
            <v>0</v>
          </cell>
        </row>
        <row r="22">
          <cell r="D22">
            <v>0</v>
          </cell>
        </row>
        <row r="23">
          <cell r="D23">
            <v>0</v>
          </cell>
        </row>
        <row r="24">
          <cell r="D24">
            <v>6</v>
          </cell>
        </row>
        <row r="25">
          <cell r="D25">
            <v>14</v>
          </cell>
          <cell r="G25">
            <v>1</v>
          </cell>
          <cell r="I25">
            <v>2</v>
          </cell>
        </row>
      </sheetData>
      <sheetData sheetId="76">
        <row r="6">
          <cell r="C6">
            <v>0</v>
          </cell>
        </row>
        <row r="7">
          <cell r="C7">
            <v>2</v>
          </cell>
        </row>
        <row r="8">
          <cell r="C8">
            <v>14</v>
          </cell>
        </row>
        <row r="15">
          <cell r="C15">
            <v>0</v>
          </cell>
        </row>
        <row r="18">
          <cell r="C18">
            <v>0</v>
          </cell>
        </row>
        <row r="19">
          <cell r="C19">
            <v>6</v>
          </cell>
        </row>
        <row r="20">
          <cell r="C20">
            <v>0</v>
          </cell>
        </row>
        <row r="22">
          <cell r="C22">
            <v>1</v>
          </cell>
        </row>
        <row r="23">
          <cell r="C23">
            <v>6</v>
          </cell>
        </row>
        <row r="24">
          <cell r="C24">
            <v>5</v>
          </cell>
        </row>
        <row r="30">
          <cell r="C30">
            <v>17</v>
          </cell>
        </row>
      </sheetData>
      <sheetData sheetId="77">
        <row r="12">
          <cell r="D12">
            <v>422753</v>
          </cell>
          <cell r="F12">
            <v>0</v>
          </cell>
          <cell r="G12">
            <v>80953</v>
          </cell>
          <cell r="I12">
            <v>12283</v>
          </cell>
          <cell r="J12">
            <v>8617</v>
          </cell>
          <cell r="N12">
            <v>0</v>
          </cell>
        </row>
        <row r="13">
          <cell r="D13">
            <v>221219</v>
          </cell>
          <cell r="G13">
            <v>77938</v>
          </cell>
          <cell r="H13">
            <v>0</v>
          </cell>
          <cell r="I13">
            <v>1700</v>
          </cell>
          <cell r="J13">
            <v>20000</v>
          </cell>
          <cell r="N13">
            <v>0</v>
          </cell>
        </row>
        <row r="14">
          <cell r="D14">
            <v>100</v>
          </cell>
          <cell r="G14">
            <v>3600</v>
          </cell>
          <cell r="I14">
            <v>200</v>
          </cell>
          <cell r="J14">
            <v>2000</v>
          </cell>
        </row>
        <row r="18">
          <cell r="D18">
            <v>125117</v>
          </cell>
          <cell r="G18">
            <v>38272</v>
          </cell>
          <cell r="H18">
            <v>0</v>
          </cell>
          <cell r="I18">
            <v>1700</v>
          </cell>
          <cell r="J18">
            <v>18000</v>
          </cell>
          <cell r="N18">
            <v>0</v>
          </cell>
        </row>
        <row r="21">
          <cell r="D21">
            <v>486912</v>
          </cell>
          <cell r="G21">
            <v>96204</v>
          </cell>
          <cell r="I21">
            <v>12083</v>
          </cell>
          <cell r="J21">
            <v>8617</v>
          </cell>
          <cell r="N21">
            <v>0</v>
          </cell>
        </row>
        <row r="22">
          <cell r="D22">
            <v>0</v>
          </cell>
          <cell r="G22">
            <v>0</v>
          </cell>
          <cell r="I22">
            <v>0</v>
          </cell>
          <cell r="J22">
            <v>0</v>
          </cell>
        </row>
        <row r="24">
          <cell r="D24">
            <v>0</v>
          </cell>
        </row>
        <row r="25">
          <cell r="D25">
            <v>2696</v>
          </cell>
        </row>
        <row r="26">
          <cell r="D26">
            <v>29147</v>
          </cell>
          <cell r="F26">
            <v>0</v>
          </cell>
          <cell r="G26">
            <v>20815</v>
          </cell>
          <cell r="I26">
            <v>0</v>
          </cell>
          <cell r="J26">
            <v>0</v>
          </cell>
        </row>
      </sheetData>
      <sheetData sheetId="78">
        <row r="7">
          <cell r="C7">
            <v>0</v>
          </cell>
        </row>
        <row r="17">
          <cell r="C17">
            <v>2696</v>
          </cell>
        </row>
        <row r="27">
          <cell r="C27">
            <v>49962</v>
          </cell>
        </row>
      </sheetData>
      <sheetData sheetId="79">
        <row r="12">
          <cell r="D12">
            <v>16992383</v>
          </cell>
          <cell r="G12">
            <v>2672525</v>
          </cell>
          <cell r="I12">
            <v>215527</v>
          </cell>
          <cell r="J12">
            <v>578965</v>
          </cell>
        </row>
        <row r="13">
          <cell r="D13">
            <v>3697445</v>
          </cell>
          <cell r="G13">
            <v>231492</v>
          </cell>
          <cell r="I13">
            <v>21901</v>
          </cell>
          <cell r="J13">
            <v>166910</v>
          </cell>
        </row>
        <row r="14">
          <cell r="G14">
            <v>0</v>
          </cell>
          <cell r="H14">
            <v>0</v>
          </cell>
          <cell r="I14">
            <v>7500</v>
          </cell>
          <cell r="J14">
            <v>0</v>
          </cell>
        </row>
        <row r="18">
          <cell r="D18">
            <v>904507</v>
          </cell>
          <cell r="G18">
            <v>6700</v>
          </cell>
          <cell r="I18">
            <v>6600</v>
          </cell>
          <cell r="J18">
            <v>25000</v>
          </cell>
        </row>
        <row r="19">
          <cell r="D19">
            <v>616179</v>
          </cell>
          <cell r="I19">
            <v>0</v>
          </cell>
          <cell r="J19">
            <v>0</v>
          </cell>
        </row>
        <row r="20">
          <cell r="D20">
            <v>4680893</v>
          </cell>
          <cell r="G20">
            <v>2887517</v>
          </cell>
          <cell r="I20">
            <v>207488</v>
          </cell>
          <cell r="J20">
            <v>720875</v>
          </cell>
        </row>
        <row r="21">
          <cell r="D21">
            <v>1323816</v>
          </cell>
          <cell r="I21">
            <v>1740</v>
          </cell>
          <cell r="J21">
            <v>0</v>
          </cell>
        </row>
        <row r="22">
          <cell r="D22">
            <v>0</v>
          </cell>
        </row>
        <row r="23">
          <cell r="D23">
            <v>0</v>
          </cell>
        </row>
        <row r="24">
          <cell r="D24">
            <v>11435261</v>
          </cell>
        </row>
        <row r="25">
          <cell r="D25">
            <v>1729172</v>
          </cell>
          <cell r="G25">
            <v>9800</v>
          </cell>
          <cell r="I25">
            <v>14100</v>
          </cell>
          <cell r="J25">
            <v>0</v>
          </cell>
        </row>
      </sheetData>
      <sheetData sheetId="80">
        <row r="6">
          <cell r="C6">
            <v>0</v>
          </cell>
        </row>
        <row r="7">
          <cell r="C7">
            <v>13490</v>
          </cell>
        </row>
        <row r="8">
          <cell r="C8">
            <v>1312066</v>
          </cell>
        </row>
        <row r="15">
          <cell r="C15">
            <v>0</v>
          </cell>
        </row>
        <row r="19">
          <cell r="C19">
            <v>11435261</v>
          </cell>
        </row>
        <row r="20">
          <cell r="C20">
            <v>0</v>
          </cell>
        </row>
        <row r="22">
          <cell r="C22">
            <v>440</v>
          </cell>
        </row>
        <row r="23">
          <cell r="C23">
            <v>518047</v>
          </cell>
        </row>
        <row r="24">
          <cell r="C24">
            <v>97692</v>
          </cell>
        </row>
        <row r="30">
          <cell r="C30">
            <v>1753072</v>
          </cell>
        </row>
      </sheetData>
      <sheetData sheetId="81">
        <row r="12">
          <cell r="E12">
            <v>485606</v>
          </cell>
          <cell r="G12">
            <v>34000</v>
          </cell>
          <cell r="H12">
            <v>5000</v>
          </cell>
          <cell r="I12">
            <v>0</v>
          </cell>
          <cell r="J12">
            <v>0</v>
          </cell>
          <cell r="K12">
            <v>9541217</v>
          </cell>
          <cell r="L12">
            <v>10918183</v>
          </cell>
        </row>
        <row r="13">
          <cell r="E13">
            <v>260338</v>
          </cell>
          <cell r="G13">
            <v>0</v>
          </cell>
          <cell r="H13">
            <v>60519</v>
          </cell>
          <cell r="J13">
            <v>0</v>
          </cell>
          <cell r="K13">
            <v>4117748</v>
          </cell>
          <cell r="L13">
            <v>0</v>
          </cell>
        </row>
        <row r="14">
          <cell r="E14">
            <v>5900</v>
          </cell>
          <cell r="K14">
            <v>0</v>
          </cell>
          <cell r="L14">
            <v>7500</v>
          </cell>
        </row>
        <row r="18">
          <cell r="E18">
            <v>122570</v>
          </cell>
          <cell r="G18">
            <v>0</v>
          </cell>
          <cell r="H18">
            <v>60519</v>
          </cell>
          <cell r="J18">
            <v>0</v>
          </cell>
          <cell r="K18">
            <v>529608</v>
          </cell>
          <cell r="L18">
            <v>413199</v>
          </cell>
        </row>
        <row r="19">
          <cell r="K19">
            <v>616179</v>
          </cell>
          <cell r="L19">
            <v>0</v>
          </cell>
        </row>
        <row r="21">
          <cell r="E21">
            <v>564816</v>
          </cell>
          <cell r="F21">
            <v>0</v>
          </cell>
          <cell r="G21">
            <v>34000</v>
          </cell>
          <cell r="H21">
            <v>5000</v>
          </cell>
          <cell r="I21">
            <v>0</v>
          </cell>
          <cell r="J21">
            <v>0</v>
          </cell>
          <cell r="K21">
            <v>8285472</v>
          </cell>
          <cell r="L21">
            <v>211301</v>
          </cell>
        </row>
        <row r="22">
          <cell r="E22">
            <v>0</v>
          </cell>
          <cell r="G22">
            <v>0</v>
          </cell>
          <cell r="K22">
            <v>1325556</v>
          </cell>
          <cell r="L22">
            <v>0</v>
          </cell>
        </row>
        <row r="23">
          <cell r="L23">
            <v>0</v>
          </cell>
        </row>
        <row r="24">
          <cell r="E24">
            <v>0</v>
          </cell>
          <cell r="L24">
            <v>0</v>
          </cell>
        </row>
        <row r="25">
          <cell r="E25">
            <v>2696</v>
          </cell>
          <cell r="K25">
            <v>1149078</v>
          </cell>
          <cell r="L25">
            <v>10286183</v>
          </cell>
        </row>
        <row r="26">
          <cell r="E26">
            <v>49962</v>
          </cell>
          <cell r="G26">
            <v>0</v>
          </cell>
          <cell r="H26">
            <v>0</v>
          </cell>
          <cell r="K26">
            <v>1753072</v>
          </cell>
          <cell r="L26">
            <v>0</v>
          </cell>
        </row>
      </sheetData>
      <sheetData sheetId="82">
        <row r="12">
          <cell r="D12">
            <v>63</v>
          </cell>
          <cell r="F12">
            <v>0</v>
          </cell>
          <cell r="G12">
            <v>16</v>
          </cell>
          <cell r="I12">
            <v>3</v>
          </cell>
          <cell r="J12">
            <v>1</v>
          </cell>
          <cell r="K12">
            <v>0</v>
          </cell>
        </row>
        <row r="13">
          <cell r="D13">
            <v>74</v>
          </cell>
          <cell r="G13">
            <v>17</v>
          </cell>
          <cell r="H13">
            <v>0</v>
          </cell>
          <cell r="I13">
            <v>13</v>
          </cell>
          <cell r="J13">
            <v>1</v>
          </cell>
        </row>
        <row r="14">
          <cell r="D14">
            <v>0</v>
          </cell>
          <cell r="F14">
            <v>0</v>
          </cell>
          <cell r="G14">
            <v>0</v>
          </cell>
          <cell r="H14">
            <v>0</v>
          </cell>
          <cell r="I14">
            <v>0</v>
          </cell>
          <cell r="J14">
            <v>0</v>
          </cell>
        </row>
        <row r="18">
          <cell r="D18">
            <v>72</v>
          </cell>
          <cell r="G18">
            <v>11</v>
          </cell>
          <cell r="H18">
            <v>0</v>
          </cell>
          <cell r="I18">
            <v>10</v>
          </cell>
          <cell r="J18">
            <v>0</v>
          </cell>
        </row>
        <row r="20">
          <cell r="D20">
            <v>60</v>
          </cell>
          <cell r="G20">
            <v>18</v>
          </cell>
          <cell r="I20">
            <v>5</v>
          </cell>
          <cell r="J20">
            <v>2</v>
          </cell>
        </row>
        <row r="21">
          <cell r="D21">
            <v>0</v>
          </cell>
          <cell r="G21">
            <v>0</v>
          </cell>
          <cell r="I21">
            <v>0</v>
          </cell>
        </row>
        <row r="23">
          <cell r="D23">
            <v>0</v>
          </cell>
        </row>
        <row r="24">
          <cell r="D24">
            <v>0</v>
          </cell>
        </row>
        <row r="25">
          <cell r="D25">
            <v>5</v>
          </cell>
          <cell r="F25">
            <v>0</v>
          </cell>
          <cell r="G25">
            <v>4</v>
          </cell>
          <cell r="I25">
            <v>1</v>
          </cell>
          <cell r="J25">
            <v>0</v>
          </cell>
        </row>
      </sheetData>
      <sheetData sheetId="83">
        <row r="6">
          <cell r="C6">
            <v>0</v>
          </cell>
        </row>
        <row r="7">
          <cell r="C7">
            <v>0</v>
          </cell>
        </row>
        <row r="17">
          <cell r="C17">
            <v>0</v>
          </cell>
        </row>
        <row r="18">
          <cell r="C18">
            <v>0</v>
          </cell>
        </row>
        <row r="27">
          <cell r="C27">
            <v>10</v>
          </cell>
        </row>
      </sheetData>
      <sheetData sheetId="84">
        <row r="12">
          <cell r="D12">
            <v>272</v>
          </cell>
          <cell r="G12">
            <v>7</v>
          </cell>
          <cell r="I12">
            <v>23</v>
          </cell>
          <cell r="J12">
            <v>3</v>
          </cell>
        </row>
        <row r="13">
          <cell r="D13">
            <v>56</v>
          </cell>
          <cell r="G13">
            <v>3</v>
          </cell>
          <cell r="I13">
            <v>7</v>
          </cell>
          <cell r="J13">
            <v>1</v>
          </cell>
        </row>
        <row r="14">
          <cell r="G14">
            <v>0</v>
          </cell>
          <cell r="I14">
            <v>0</v>
          </cell>
          <cell r="J14">
            <v>0</v>
          </cell>
        </row>
        <row r="18">
          <cell r="D18">
            <v>11</v>
          </cell>
          <cell r="G18">
            <v>0</v>
          </cell>
          <cell r="I18">
            <v>2</v>
          </cell>
          <cell r="J18">
            <v>0</v>
          </cell>
        </row>
        <row r="19">
          <cell r="D19">
            <v>7</v>
          </cell>
          <cell r="J19">
            <v>0</v>
          </cell>
        </row>
        <row r="20">
          <cell r="D20">
            <v>301</v>
          </cell>
          <cell r="G20">
            <v>10</v>
          </cell>
          <cell r="I20">
            <v>28</v>
          </cell>
          <cell r="J20">
            <v>4</v>
          </cell>
        </row>
        <row r="21">
          <cell r="D21">
            <v>4</v>
          </cell>
          <cell r="I21">
            <v>0</v>
          </cell>
          <cell r="J21">
            <v>0</v>
          </cell>
        </row>
        <row r="22">
          <cell r="D22">
            <v>0</v>
          </cell>
        </row>
        <row r="23">
          <cell r="D23">
            <v>0</v>
          </cell>
        </row>
        <row r="24">
          <cell r="D24">
            <v>0</v>
          </cell>
        </row>
        <row r="25">
          <cell r="D25">
            <v>5</v>
          </cell>
          <cell r="G25">
            <v>0</v>
          </cell>
          <cell r="I25">
            <v>0</v>
          </cell>
        </row>
      </sheetData>
      <sheetData sheetId="85">
        <row r="5">
          <cell r="C5">
            <v>4</v>
          </cell>
        </row>
        <row r="6">
          <cell r="C6">
            <v>0</v>
          </cell>
        </row>
        <row r="7">
          <cell r="C7">
            <v>0</v>
          </cell>
        </row>
        <row r="8">
          <cell r="C8">
            <v>0</v>
          </cell>
        </row>
        <row r="15">
          <cell r="C15">
            <v>0</v>
          </cell>
        </row>
        <row r="18">
          <cell r="C18">
            <v>0</v>
          </cell>
        </row>
        <row r="19">
          <cell r="C19">
            <v>0</v>
          </cell>
        </row>
        <row r="20">
          <cell r="C20">
            <v>0</v>
          </cell>
        </row>
        <row r="22">
          <cell r="C22">
            <v>0</v>
          </cell>
        </row>
        <row r="23">
          <cell r="C23">
            <v>7</v>
          </cell>
        </row>
        <row r="24">
          <cell r="C24">
            <v>0</v>
          </cell>
        </row>
        <row r="30">
          <cell r="C30">
            <v>5</v>
          </cell>
        </row>
      </sheetData>
      <sheetData sheetId="86">
        <row r="12">
          <cell r="D12">
            <v>293005</v>
          </cell>
          <cell r="F12">
            <v>0</v>
          </cell>
          <cell r="G12">
            <v>298852</v>
          </cell>
          <cell r="I12">
            <v>9644</v>
          </cell>
          <cell r="J12">
            <v>2724</v>
          </cell>
          <cell r="N12">
            <v>0</v>
          </cell>
        </row>
        <row r="13">
          <cell r="D13">
            <v>157731</v>
          </cell>
          <cell r="G13">
            <v>12629</v>
          </cell>
          <cell r="H13">
            <v>0</v>
          </cell>
          <cell r="I13">
            <v>2842</v>
          </cell>
          <cell r="J13">
            <v>36240</v>
          </cell>
          <cell r="N13">
            <v>0</v>
          </cell>
        </row>
        <row r="14">
          <cell r="D14">
            <v>0</v>
          </cell>
          <cell r="F14">
            <v>0</v>
          </cell>
          <cell r="G14">
            <v>0</v>
          </cell>
          <cell r="I14">
            <v>0</v>
          </cell>
          <cell r="J14">
            <v>0</v>
          </cell>
        </row>
        <row r="18">
          <cell r="D18">
            <v>165327</v>
          </cell>
          <cell r="G18">
            <v>5478</v>
          </cell>
          <cell r="H18">
            <v>0</v>
          </cell>
          <cell r="I18">
            <v>1974</v>
          </cell>
          <cell r="J18">
            <v>0</v>
          </cell>
          <cell r="N18">
            <v>0</v>
          </cell>
        </row>
        <row r="21">
          <cell r="D21">
            <v>276476</v>
          </cell>
          <cell r="G21">
            <v>284627</v>
          </cell>
          <cell r="I21">
            <v>8922</v>
          </cell>
          <cell r="J21">
            <v>38964</v>
          </cell>
          <cell r="N21">
            <v>0</v>
          </cell>
        </row>
        <row r="22">
          <cell r="D22">
            <v>0</v>
          </cell>
          <cell r="G22">
            <v>0</v>
          </cell>
          <cell r="I22">
            <v>0</v>
          </cell>
          <cell r="J22">
            <v>0</v>
          </cell>
        </row>
        <row r="24">
          <cell r="D24">
            <v>0</v>
          </cell>
        </row>
        <row r="25">
          <cell r="D25">
            <v>0</v>
          </cell>
        </row>
        <row r="26">
          <cell r="D26">
            <v>8933</v>
          </cell>
          <cell r="F26">
            <v>0</v>
          </cell>
          <cell r="G26">
            <v>21376</v>
          </cell>
          <cell r="I26">
            <v>1590</v>
          </cell>
          <cell r="J26">
            <v>0</v>
          </cell>
        </row>
      </sheetData>
      <sheetData sheetId="87">
        <row r="7">
          <cell r="C7">
            <v>0</v>
          </cell>
        </row>
        <row r="17">
          <cell r="C17">
            <v>0</v>
          </cell>
        </row>
        <row r="27">
          <cell r="C27">
            <v>31899</v>
          </cell>
        </row>
      </sheetData>
      <sheetData sheetId="88">
        <row r="12">
          <cell r="D12">
            <v>21650701</v>
          </cell>
          <cell r="G12">
            <v>239656</v>
          </cell>
          <cell r="I12">
            <v>166912</v>
          </cell>
          <cell r="J12">
            <v>864617</v>
          </cell>
        </row>
        <row r="13">
          <cell r="D13">
            <v>3746582</v>
          </cell>
          <cell r="G13">
            <v>7550</v>
          </cell>
          <cell r="I13">
            <v>50900</v>
          </cell>
          <cell r="J13">
            <v>0</v>
          </cell>
        </row>
        <row r="14">
          <cell r="G14">
            <v>0</v>
          </cell>
          <cell r="H14">
            <v>0</v>
          </cell>
          <cell r="I14">
            <v>0</v>
          </cell>
          <cell r="J14">
            <v>0</v>
          </cell>
        </row>
        <row r="18">
          <cell r="D18">
            <v>564350</v>
          </cell>
          <cell r="G18">
            <v>13150</v>
          </cell>
          <cell r="I18">
            <v>12435</v>
          </cell>
          <cell r="J18">
            <v>0</v>
          </cell>
        </row>
        <row r="19">
          <cell r="D19">
            <v>897293</v>
          </cell>
          <cell r="I19">
            <v>0</v>
          </cell>
          <cell r="J19">
            <v>0</v>
          </cell>
        </row>
        <row r="20">
          <cell r="D20">
            <v>23111781</v>
          </cell>
          <cell r="G20">
            <v>234056</v>
          </cell>
          <cell r="I20">
            <v>205377</v>
          </cell>
          <cell r="J20">
            <v>864617</v>
          </cell>
        </row>
        <row r="21">
          <cell r="D21">
            <v>138325</v>
          </cell>
          <cell r="I21">
            <v>0</v>
          </cell>
          <cell r="J21">
            <v>0</v>
          </cell>
        </row>
        <row r="22">
          <cell r="D22">
            <v>0</v>
          </cell>
        </row>
        <row r="23">
          <cell r="D23">
            <v>0</v>
          </cell>
        </row>
        <row r="24">
          <cell r="D24">
            <v>0</v>
          </cell>
        </row>
        <row r="25">
          <cell r="D25">
            <v>685534</v>
          </cell>
          <cell r="G25">
            <v>0</v>
          </cell>
          <cell r="I25">
            <v>0</v>
          </cell>
          <cell r="J25">
            <v>0</v>
          </cell>
        </row>
      </sheetData>
      <sheetData sheetId="89">
        <row r="5">
          <cell r="C5">
            <v>138325</v>
          </cell>
        </row>
        <row r="7">
          <cell r="C7">
            <v>0</v>
          </cell>
        </row>
        <row r="8">
          <cell r="C8">
            <v>0</v>
          </cell>
        </row>
        <row r="15">
          <cell r="C15">
            <v>0</v>
          </cell>
        </row>
        <row r="20">
          <cell r="C20">
            <v>0</v>
          </cell>
        </row>
        <row r="23">
          <cell r="C23">
            <v>897293</v>
          </cell>
        </row>
        <row r="24">
          <cell r="C24">
            <v>0</v>
          </cell>
        </row>
        <row r="30">
          <cell r="C30">
            <v>685534</v>
          </cell>
        </row>
      </sheetData>
      <sheetData sheetId="90">
        <row r="12">
          <cell r="E12">
            <v>604225</v>
          </cell>
          <cell r="G12">
            <v>0</v>
          </cell>
          <cell r="H12">
            <v>0</v>
          </cell>
          <cell r="I12">
            <v>0</v>
          </cell>
          <cell r="J12">
            <v>0</v>
          </cell>
          <cell r="K12">
            <v>9168754</v>
          </cell>
          <cell r="L12">
            <v>13753132</v>
          </cell>
        </row>
        <row r="13">
          <cell r="E13">
            <v>209242</v>
          </cell>
          <cell r="G13">
            <v>0</v>
          </cell>
          <cell r="H13">
            <v>0</v>
          </cell>
          <cell r="J13">
            <v>0</v>
          </cell>
          <cell r="K13">
            <v>1522012.8</v>
          </cell>
          <cell r="L13">
            <v>2283219.2</v>
          </cell>
        </row>
        <row r="14">
          <cell r="E14">
            <v>0</v>
          </cell>
          <cell r="K14">
            <v>0</v>
          </cell>
          <cell r="L14">
            <v>0</v>
          </cell>
        </row>
        <row r="18">
          <cell r="E18">
            <v>172129</v>
          </cell>
          <cell r="G18">
            <v>0</v>
          </cell>
          <cell r="H18">
            <v>0</v>
          </cell>
          <cell r="J18">
            <v>0</v>
          </cell>
          <cell r="K18">
            <v>212096</v>
          </cell>
          <cell r="L18">
            <v>378489</v>
          </cell>
        </row>
        <row r="19">
          <cell r="L19">
            <v>897293</v>
          </cell>
        </row>
        <row r="21">
          <cell r="E21">
            <v>609439</v>
          </cell>
          <cell r="F21">
            <v>0</v>
          </cell>
          <cell r="G21">
            <v>0</v>
          </cell>
          <cell r="H21">
            <v>0</v>
          </cell>
          <cell r="I21">
            <v>0</v>
          </cell>
          <cell r="J21">
            <v>0</v>
          </cell>
          <cell r="K21">
            <v>10478671</v>
          </cell>
          <cell r="L21">
            <v>13936710</v>
          </cell>
        </row>
        <row r="22">
          <cell r="E22">
            <v>0</v>
          </cell>
          <cell r="G22">
            <v>0</v>
          </cell>
          <cell r="L22">
            <v>138325</v>
          </cell>
        </row>
        <row r="23">
          <cell r="L23">
            <v>0</v>
          </cell>
        </row>
        <row r="24">
          <cell r="E24">
            <v>0</v>
          </cell>
          <cell r="L24">
            <v>0</v>
          </cell>
        </row>
        <row r="25">
          <cell r="E25">
            <v>0</v>
          </cell>
          <cell r="K25">
            <v>0</v>
          </cell>
          <cell r="L25">
            <v>0</v>
          </cell>
        </row>
        <row r="26">
          <cell r="E26">
            <v>31899</v>
          </cell>
          <cell r="G26">
            <v>0</v>
          </cell>
          <cell r="H26">
            <v>0</v>
          </cell>
          <cell r="L26">
            <v>685534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64"/>
  <sheetViews>
    <sheetView zoomScalePageLayoutView="0" workbookViewId="0" topLeftCell="A1">
      <selection activeCell="D13" sqref="D13"/>
    </sheetView>
  </sheetViews>
  <sheetFormatPr defaultColWidth="9.140625" defaultRowHeight="12.75"/>
  <cols>
    <col min="1" max="1" width="4.7109375" style="50" customWidth="1"/>
    <col min="2" max="2" width="25.421875" style="2" customWidth="1"/>
    <col min="3" max="3" width="10.7109375" style="2" customWidth="1"/>
    <col min="4" max="4" width="9.28125" style="2" customWidth="1"/>
    <col min="5" max="5" width="10.8515625" style="2" customWidth="1"/>
    <col min="6" max="6" width="8.8515625" style="2" customWidth="1"/>
    <col min="7" max="7" width="7.421875" style="2" customWidth="1"/>
    <col min="8" max="11" width="8.8515625" style="2" customWidth="1"/>
    <col min="12" max="12" width="9.421875" style="2" customWidth="1"/>
    <col min="13" max="13" width="10.8515625" style="2" customWidth="1"/>
    <col min="14" max="14" width="10.00390625" style="2" customWidth="1"/>
    <col min="15" max="16384" width="9.140625" style="2" customWidth="1"/>
  </cols>
  <sheetData>
    <row r="1" spans="1:14" ht="19.5" customHeight="1">
      <c r="A1" s="447" t="s">
        <v>0</v>
      </c>
      <c r="B1" s="447"/>
      <c r="C1" s="1"/>
      <c r="D1" s="448" t="s">
        <v>1</v>
      </c>
      <c r="E1" s="448"/>
      <c r="F1" s="448"/>
      <c r="G1" s="448"/>
      <c r="H1" s="448"/>
      <c r="I1" s="448"/>
      <c r="J1" s="448"/>
      <c r="K1" s="448"/>
      <c r="L1" s="449" t="s">
        <v>2</v>
      </c>
      <c r="M1" s="450"/>
      <c r="N1" s="450"/>
    </row>
    <row r="2" spans="1:16" ht="16.5" customHeight="1">
      <c r="A2" s="1" t="s">
        <v>3</v>
      </c>
      <c r="B2" s="1"/>
      <c r="C2" s="1"/>
      <c r="D2" s="448" t="s">
        <v>4</v>
      </c>
      <c r="E2" s="448"/>
      <c r="F2" s="448"/>
      <c r="G2" s="448"/>
      <c r="H2" s="448"/>
      <c r="I2" s="448"/>
      <c r="J2" s="448"/>
      <c r="K2" s="448"/>
      <c r="L2" s="445" t="s">
        <v>5</v>
      </c>
      <c r="M2" s="445"/>
      <c r="N2" s="445"/>
      <c r="P2" s="3"/>
    </row>
    <row r="3" spans="1:16" ht="16.5" customHeight="1">
      <c r="A3" s="1" t="s">
        <v>6</v>
      </c>
      <c r="B3" s="1"/>
      <c r="C3" s="4"/>
      <c r="D3" s="451" t="s">
        <v>7</v>
      </c>
      <c r="E3" s="451"/>
      <c r="F3" s="451"/>
      <c r="G3" s="451"/>
      <c r="H3" s="451"/>
      <c r="I3" s="451"/>
      <c r="J3" s="451"/>
      <c r="K3" s="451"/>
      <c r="L3" s="449" t="s">
        <v>8</v>
      </c>
      <c r="M3" s="450"/>
      <c r="N3" s="450"/>
      <c r="P3" s="5"/>
    </row>
    <row r="4" spans="1:16" ht="16.5" customHeight="1">
      <c r="A4" s="6" t="s">
        <v>9</v>
      </c>
      <c r="B4" s="6"/>
      <c r="C4" s="7"/>
      <c r="D4" s="8"/>
      <c r="E4" s="8"/>
      <c r="F4" s="7"/>
      <c r="G4" s="9"/>
      <c r="H4" s="9"/>
      <c r="I4" s="9"/>
      <c r="J4" s="7"/>
      <c r="K4" s="8"/>
      <c r="L4" s="445" t="s">
        <v>10</v>
      </c>
      <c r="M4" s="445"/>
      <c r="N4" s="445"/>
      <c r="P4" s="5"/>
    </row>
    <row r="5" spans="1:16" ht="16.5" customHeight="1">
      <c r="A5" s="10"/>
      <c r="B5" s="7"/>
      <c r="C5" s="7"/>
      <c r="D5" s="7"/>
      <c r="E5" s="7"/>
      <c r="F5" s="11"/>
      <c r="G5" s="12"/>
      <c r="H5" s="12"/>
      <c r="I5" s="12"/>
      <c r="J5" s="11"/>
      <c r="K5" s="13"/>
      <c r="L5" s="446" t="s">
        <v>11</v>
      </c>
      <c r="M5" s="446"/>
      <c r="N5" s="446"/>
      <c r="P5" s="5"/>
    </row>
    <row r="6" spans="1:16" ht="18.75" customHeight="1">
      <c r="A6" s="426" t="s">
        <v>12</v>
      </c>
      <c r="B6" s="427"/>
      <c r="C6" s="432" t="s">
        <v>13</v>
      </c>
      <c r="D6" s="434" t="s">
        <v>14</v>
      </c>
      <c r="E6" s="435"/>
      <c r="F6" s="435"/>
      <c r="G6" s="435"/>
      <c r="H6" s="435"/>
      <c r="I6" s="435"/>
      <c r="J6" s="435"/>
      <c r="K6" s="435"/>
      <c r="L6" s="435"/>
      <c r="M6" s="435"/>
      <c r="N6" s="436"/>
      <c r="P6" s="5"/>
    </row>
    <row r="7" spans="1:16" ht="20.25" customHeight="1">
      <c r="A7" s="428"/>
      <c r="B7" s="429"/>
      <c r="C7" s="433"/>
      <c r="D7" s="437" t="s">
        <v>15</v>
      </c>
      <c r="E7" s="439" t="s">
        <v>16</v>
      </c>
      <c r="F7" s="440"/>
      <c r="G7" s="441"/>
      <c r="H7" s="424" t="s">
        <v>17</v>
      </c>
      <c r="I7" s="424" t="s">
        <v>18</v>
      </c>
      <c r="J7" s="424" t="s">
        <v>19</v>
      </c>
      <c r="K7" s="424" t="s">
        <v>20</v>
      </c>
      <c r="L7" s="424" t="s">
        <v>21</v>
      </c>
      <c r="M7" s="424" t="s">
        <v>22</v>
      </c>
      <c r="N7" s="424" t="s">
        <v>23</v>
      </c>
      <c r="O7" s="5"/>
      <c r="P7" s="5"/>
    </row>
    <row r="8" spans="1:16" ht="21" customHeight="1">
      <c r="A8" s="428"/>
      <c r="B8" s="429"/>
      <c r="C8" s="433"/>
      <c r="D8" s="437"/>
      <c r="E8" s="442" t="s">
        <v>24</v>
      </c>
      <c r="F8" s="443" t="s">
        <v>25</v>
      </c>
      <c r="G8" s="444"/>
      <c r="H8" s="424"/>
      <c r="I8" s="424"/>
      <c r="J8" s="424"/>
      <c r="K8" s="424"/>
      <c r="L8" s="424"/>
      <c r="M8" s="424"/>
      <c r="N8" s="424"/>
      <c r="O8" s="417"/>
      <c r="P8" s="417"/>
    </row>
    <row r="9" spans="1:16" ht="39.75" customHeight="1">
      <c r="A9" s="430"/>
      <c r="B9" s="431"/>
      <c r="C9" s="433"/>
      <c r="D9" s="438"/>
      <c r="E9" s="425"/>
      <c r="F9" s="14" t="s">
        <v>26</v>
      </c>
      <c r="G9" s="16" t="s">
        <v>27</v>
      </c>
      <c r="H9" s="425"/>
      <c r="I9" s="425"/>
      <c r="J9" s="425"/>
      <c r="K9" s="425"/>
      <c r="L9" s="425"/>
      <c r="M9" s="425"/>
      <c r="N9" s="425"/>
      <c r="O9" s="15"/>
      <c r="P9" s="15"/>
    </row>
    <row r="10" spans="1:16" s="19" customFormat="1" ht="11.25" customHeight="1">
      <c r="A10" s="420" t="s">
        <v>28</v>
      </c>
      <c r="B10" s="421"/>
      <c r="C10" s="17">
        <v>1</v>
      </c>
      <c r="D10" s="17">
        <v>2</v>
      </c>
      <c r="E10" s="17">
        <v>3</v>
      </c>
      <c r="F10" s="17">
        <v>4</v>
      </c>
      <c r="G10" s="17">
        <v>5</v>
      </c>
      <c r="H10" s="17">
        <v>6</v>
      </c>
      <c r="I10" s="17">
        <v>7</v>
      </c>
      <c r="J10" s="17">
        <v>8</v>
      </c>
      <c r="K10" s="17">
        <v>9</v>
      </c>
      <c r="L10" s="17">
        <v>10</v>
      </c>
      <c r="M10" s="17">
        <v>11</v>
      </c>
      <c r="N10" s="17">
        <v>12</v>
      </c>
      <c r="O10" s="18"/>
      <c r="P10" s="18"/>
    </row>
    <row r="11" spans="1:16" ht="22.5" customHeight="1">
      <c r="A11" s="20" t="s">
        <v>29</v>
      </c>
      <c r="B11" s="21" t="s">
        <v>30</v>
      </c>
      <c r="C11" s="22">
        <f>D11+E11+H11+I11+J11+K11+L11+M11+N11</f>
        <v>2440</v>
      </c>
      <c r="D11" s="22">
        <f>D12+D13</f>
        <v>1392</v>
      </c>
      <c r="E11" s="22">
        <f>F11+G11</f>
        <v>586</v>
      </c>
      <c r="F11" s="22">
        <f>F12+F13</f>
        <v>6</v>
      </c>
      <c r="G11" s="22">
        <f aca="true" t="shared" si="0" ref="G11:N11">G12+G13</f>
        <v>580</v>
      </c>
      <c r="H11" s="22">
        <f t="shared" si="0"/>
        <v>3</v>
      </c>
      <c r="I11" s="22">
        <f t="shared" si="0"/>
        <v>337</v>
      </c>
      <c r="J11" s="22">
        <f t="shared" si="0"/>
        <v>122</v>
      </c>
      <c r="K11" s="22">
        <f t="shared" si="0"/>
        <v>0</v>
      </c>
      <c r="L11" s="22">
        <f t="shared" si="0"/>
        <v>0</v>
      </c>
      <c r="M11" s="22">
        <f t="shared" si="0"/>
        <v>0</v>
      </c>
      <c r="N11" s="22">
        <f t="shared" si="0"/>
        <v>0</v>
      </c>
      <c r="O11" s="5"/>
      <c r="P11" s="5"/>
    </row>
    <row r="12" spans="1:16" ht="22.5" customHeight="1">
      <c r="A12" s="23">
        <v>1</v>
      </c>
      <c r="B12" s="24" t="s">
        <v>31</v>
      </c>
      <c r="C12" s="22">
        <f>D12+E12+H12+I12+J12+K12+L12+M12+N12</f>
        <v>1203</v>
      </c>
      <c r="D12" s="25">
        <f>'[1]M1-Cuc'!D12+'[1]M1-VThuy'!D12+'[1]M1-PH'!D12+'[1]M1-CTA'!D12+'[1]M1-VThanh'!D12+'[1]M1-CT'!D12+'[1]M1-NB'!D12+'[1]M1-TXLM'!D12+'[1]M1-HLM'!D12</f>
        <v>733</v>
      </c>
      <c r="E12" s="22">
        <f>F12+G12</f>
        <v>345</v>
      </c>
      <c r="F12" s="25">
        <f>'[1]M1-Cuc'!F12+'[1]M1-VThuy'!F12+'[1]M1-PH'!F12+'[1]M1-CTA'!F12+'[1]M1-VThanh'!F12+'[1]M1-CT'!F12+'[1]M1-NB'!F12+'[1]M1-TXLM'!F12+'[1]M1-HLM'!F12</f>
        <v>5</v>
      </c>
      <c r="G12" s="25">
        <f>'[1]M1-Cuc'!G12+'[1]M1-VThuy'!G12+'[1]M1-PH'!G12+'[1]M1-CTA'!G12+'[1]M1-VThanh'!G12+'[1]M1-CT'!G12+'[1]M1-NB'!G12+'[1]M1-TXLM'!G12+'[1]M1-HLM'!G12</f>
        <v>340</v>
      </c>
      <c r="H12" s="25">
        <f>'[1]M1-Cuc'!H12+'[1]M1-VThuy'!H12+'[1]M1-PH'!H12+'[1]M1-CTA'!H12+'[1]M1-VThanh'!H12+'[1]M1-CT'!H12+'[1]M1-NB'!H12+'[1]M1-TXLM'!H12+'[1]M1-HLM'!H12</f>
        <v>0</v>
      </c>
      <c r="I12" s="25">
        <f>'[1]M1-Cuc'!I12+'[1]M1-VThuy'!I12+'[1]M1-PH'!I12+'[1]M1-CTA'!I12+'[1]M1-VThanh'!I12+'[1]M1-CT'!I12+'[1]M1-NB'!I12+'[1]M1-TXLM'!I12+'[1]M1-HLM'!I12</f>
        <v>58</v>
      </c>
      <c r="J12" s="25">
        <f>'[1]M1-Cuc'!J12+'[1]M1-VThuy'!J12+'[1]M1-PH'!J12+'[1]M1-CTA'!J12+'[1]M1-VThanh'!J12+'[1]M1-CT'!J12+'[1]M1-NB'!J12+'[1]M1-TXLM'!J12+'[1]M1-HLM'!J12</f>
        <v>67</v>
      </c>
      <c r="K12" s="25">
        <f>'[1]M1-Cuc'!K12+'[1]M1-VThuy'!K12+'[1]M1-PH'!K12+'[1]M1-CTA'!K12+'[1]M1-VThanh'!K12+'[1]M1-CT'!K12+'[1]M1-NB'!K12+'[1]M1-TXLM'!K12+'[1]M1-HLM'!K12</f>
        <v>0</v>
      </c>
      <c r="L12" s="25">
        <f>'[1]M1-Cuc'!L12+'[1]M1-VThuy'!L12+'[1]M1-PH'!L12+'[1]M1-CTA'!L12+'[1]M1-VThanh'!L12+'[1]M1-CT'!L12+'[1]M1-NB'!L12+'[1]M1-TXLM'!L12+'[1]M1-HLM'!L12</f>
        <v>0</v>
      </c>
      <c r="M12" s="25">
        <f>'[1]M1-Cuc'!M12+'[1]M1-VThuy'!M12+'[1]M1-PH'!M12+'[1]M1-CTA'!M12+'[1]M1-VThanh'!M12+'[1]M1-CT'!M12+'[1]M1-NB'!M12+'[1]M1-TXLM'!M12+'[1]M1-HLM'!M12</f>
        <v>0</v>
      </c>
      <c r="N12" s="25">
        <f>'[1]M1-Cuc'!N12+'[1]M1-VThuy'!N12+'[1]M1-PH'!N12+'[1]M1-CTA'!N12+'[1]M1-VThanh'!N12+'[1]M1-CT'!N12+'[1]M1-NB'!N12+'[1]M1-TXLM'!N12+'[1]M1-HLM'!N12</f>
        <v>0</v>
      </c>
      <c r="O12" s="5"/>
      <c r="P12" s="5"/>
    </row>
    <row r="13" spans="1:16" ht="22.5" customHeight="1">
      <c r="A13" s="23">
        <v>2</v>
      </c>
      <c r="B13" s="24" t="s">
        <v>32</v>
      </c>
      <c r="C13" s="22">
        <f>D13+E13+H13+I13+J13+K13+L13+M13+N13</f>
        <v>1237</v>
      </c>
      <c r="D13" s="25">
        <f>'[1]M1-Cuc'!D13+'[1]M1-VThuy'!D13+'[1]M1-PH'!D13+'[1]M1-CTA'!D13+'[1]M1-VThanh'!D13+'[1]M1-CT'!D13+'[1]M1-NB'!D13+'[1]M1-TXLM'!D13+'[1]M1-HLM'!D13</f>
        <v>659</v>
      </c>
      <c r="E13" s="22">
        <f>F13+G13</f>
        <v>241</v>
      </c>
      <c r="F13" s="25">
        <f>'[1]M1-Cuc'!F13+'[1]M1-VThuy'!F13+'[1]M1-PH'!F13+'[1]M1-CTA'!F13+'[1]M1-VThanh'!F13+'[1]M1-CT'!F13+'[1]M1-NB'!F13+'[1]M1-TXLM'!F13+'[1]M1-HLM'!F13</f>
        <v>1</v>
      </c>
      <c r="G13" s="25">
        <f>'[1]M1-Cuc'!G13+'[1]M1-VThuy'!G13+'[1]M1-PH'!G13+'[1]M1-CTA'!G13+'[1]M1-VThanh'!G13+'[1]M1-CT'!G13+'[1]M1-NB'!G13+'[1]M1-TXLM'!G13+'[1]M1-HLM'!G13</f>
        <v>240</v>
      </c>
      <c r="H13" s="25">
        <f>'[1]M1-Cuc'!H13+'[1]M1-VThuy'!H13+'[1]M1-PH'!H13+'[1]M1-CTA'!H13+'[1]M1-VThanh'!H13+'[1]M1-CT'!H13+'[1]M1-NB'!H13+'[1]M1-TXLM'!H13+'[1]M1-HLM'!H13</f>
        <v>3</v>
      </c>
      <c r="I13" s="25">
        <f>'[1]M1-Cuc'!I13+'[1]M1-VThuy'!I13+'[1]M1-PH'!I13+'[1]M1-CTA'!I13+'[1]M1-VThanh'!I13+'[1]M1-CT'!I13+'[1]M1-NB'!I13+'[1]M1-TXLM'!I13+'[1]M1-HLM'!I13</f>
        <v>279</v>
      </c>
      <c r="J13" s="25">
        <f>'[1]M1-Cuc'!J13+'[1]M1-VThuy'!J13+'[1]M1-PH'!J13+'[1]M1-CTA'!J13+'[1]M1-VThanh'!J13+'[1]M1-CT'!J13+'[1]M1-NB'!J13+'[1]M1-TXLM'!J13+'[1]M1-HLM'!J13</f>
        <v>55</v>
      </c>
      <c r="K13" s="25">
        <f>'[1]M1-Cuc'!K13+'[1]M1-VThuy'!K13+'[1]M1-PH'!K13+'[1]M1-CTA'!K13+'[1]M1-VThanh'!K13+'[1]M1-CT'!K13+'[1]M1-NB'!K13+'[1]M1-TXLM'!K13+'[1]M1-HLM'!K13</f>
        <v>0</v>
      </c>
      <c r="L13" s="25">
        <f>'[1]M1-Cuc'!L13+'[1]M1-VThuy'!L13+'[1]M1-PH'!L13+'[1]M1-CTA'!L13+'[1]M1-VThanh'!L13+'[1]M1-CT'!L13+'[1]M1-NB'!L13+'[1]M1-TXLM'!L13+'[1]M1-HLM'!L13</f>
        <v>0</v>
      </c>
      <c r="M13" s="25">
        <f>'[1]M1-Cuc'!M13+'[1]M1-VThuy'!M13+'[1]M1-PH'!M13+'[1]M1-CTA'!M13+'[1]M1-VThanh'!M13+'[1]M1-CT'!M13+'[1]M1-NB'!M13+'[1]M1-TXLM'!M13+'[1]M1-HLM'!M13</f>
        <v>0</v>
      </c>
      <c r="N13" s="25">
        <f>'[1]M1-Cuc'!N13+'[1]M1-VThuy'!N13+'[1]M1-PH'!N13+'[1]M1-CTA'!N13+'[1]M1-VThanh'!N13+'[1]M1-CT'!N13+'[1]M1-NB'!N13+'[1]M1-TXLM'!N13+'[1]M1-HLM'!N13</f>
        <v>0</v>
      </c>
      <c r="O13" s="5"/>
      <c r="P13" s="5"/>
    </row>
    <row r="14" spans="1:16" ht="22.5" customHeight="1">
      <c r="A14" s="26" t="s">
        <v>33</v>
      </c>
      <c r="B14" s="27" t="s">
        <v>34</v>
      </c>
      <c r="C14" s="22">
        <f>D14+E14+H14+I14+J14+K14+L14+M14+N14</f>
        <v>10</v>
      </c>
      <c r="D14" s="25">
        <f>'[1]M1-Cuc'!D14+'[1]M1-VThuy'!D14+'[1]M1-PH'!D14+'[1]M1-CTA'!D14+'[1]M1-VThanh'!D14+'[1]M1-CT'!D14+'[1]M1-NB'!D14+'[1]M1-TXLM'!D14+'[1]M1-HLM'!D14</f>
        <v>2</v>
      </c>
      <c r="E14" s="22">
        <f>F14+G14</f>
        <v>6</v>
      </c>
      <c r="F14" s="25">
        <f>'[1]M1-Cuc'!F14+'[1]M1-VThuy'!F14+'[1]M1-PH'!F14+'[1]M1-CTA'!F14+'[1]M1-VThanh'!F14+'[1]M1-CT'!F14+'[1]M1-NB'!F14+'[1]M1-TXLM'!F14+'[1]M1-HLM'!F14</f>
        <v>0</v>
      </c>
      <c r="G14" s="25">
        <f>'[1]M1-Cuc'!G14+'[1]M1-VThuy'!G14+'[1]M1-PH'!G14+'[1]M1-CTA'!G14+'[1]M1-VThanh'!G14+'[1]M1-CT'!G14+'[1]M1-NB'!G14+'[1]M1-TXLM'!G14+'[1]M1-HLM'!G14</f>
        <v>6</v>
      </c>
      <c r="H14" s="25">
        <f>'[1]M1-Cuc'!H14+'[1]M1-VThuy'!H14+'[1]M1-PH'!H14+'[1]M1-CTA'!H14+'[1]M1-VThanh'!H14+'[1]M1-CT'!H14+'[1]M1-NB'!H14+'[1]M1-TXLM'!H14+'[1]M1-HLM'!H14</f>
        <v>0</v>
      </c>
      <c r="I14" s="25">
        <f>'[1]M1-Cuc'!I14+'[1]M1-VThuy'!I14+'[1]M1-PH'!I14+'[1]M1-CTA'!I14+'[1]M1-VThanh'!I14+'[1]M1-CT'!I14+'[1]M1-NB'!I14+'[1]M1-TXLM'!I14+'[1]M1-HLM'!I14</f>
        <v>1</v>
      </c>
      <c r="J14" s="25">
        <f>'[1]M1-Cuc'!J14+'[1]M1-VThuy'!J14+'[1]M1-PH'!J14+'[1]M1-CTA'!J14+'[1]M1-VThanh'!J14+'[1]M1-CT'!J14+'[1]M1-NB'!J14+'[1]M1-TXLM'!J14+'[1]M1-HLM'!J14</f>
        <v>1</v>
      </c>
      <c r="K14" s="25">
        <f>'[1]M1-Cuc'!K14+'[1]M1-VThuy'!K14+'[1]M1-PH'!K14+'[1]M1-CTA'!K14+'[1]M1-VThanh'!K14+'[1]M1-CT'!K14+'[1]M1-NB'!K14+'[1]M1-TXLM'!K14+'[1]M1-HLM'!K14</f>
        <v>0</v>
      </c>
      <c r="L14" s="25">
        <f>'[1]M1-Cuc'!L14+'[1]M1-VThuy'!L14+'[1]M1-PH'!L14+'[1]M1-CTA'!L14+'[1]M1-VThanh'!L14+'[1]M1-CT'!L14+'[1]M1-NB'!L14+'[1]M1-TXLM'!L14+'[1]M1-HLM'!L14</f>
        <v>0</v>
      </c>
      <c r="M14" s="25">
        <f>'[1]M1-Cuc'!M14+'[1]M1-VThuy'!M14+'[1]M1-PH'!M14+'[1]M1-CTA'!M14+'[1]M1-VThanh'!M14+'[1]M1-CT'!M14+'[1]M1-NB'!M14+'[1]M1-TXLM'!M14+'[1]M1-HLM'!M14</f>
        <v>0</v>
      </c>
      <c r="N14" s="25">
        <f>'[1]M1-Cuc'!N14+'[1]M1-VThuy'!N14+'[1]M1-PH'!N14+'[1]M1-CTA'!N14+'[1]M1-VThanh'!N14+'[1]M1-CT'!N14+'[1]M1-NB'!N14+'[1]M1-TXLM'!N14+'[1]M1-HLM'!N14</f>
        <v>0</v>
      </c>
      <c r="O14" s="5"/>
      <c r="P14" s="5"/>
    </row>
    <row r="15" spans="1:16" ht="22.5" customHeight="1">
      <c r="A15" s="26" t="s">
        <v>35</v>
      </c>
      <c r="B15" s="27" t="s">
        <v>36</v>
      </c>
      <c r="C15" s="22">
        <f>D15+E15+H15+I15+J15+K15+L15+M15+N15</f>
        <v>8</v>
      </c>
      <c r="D15" s="25">
        <f>'[1]M1-Cuc'!D15+'[1]M1-VThuy'!D15+'[1]M1-PH'!D15+'[1]M1-CTA'!D15+'[1]M1-VThanh'!D15+'[1]M1-CT'!D15+'[1]M1-NB'!D15+'[1]M1-TXLM'!D15+'[1]M1-HLM'!D15</f>
        <v>0</v>
      </c>
      <c r="E15" s="22">
        <f>F15+G15</f>
        <v>0</v>
      </c>
      <c r="F15" s="25">
        <f>'[1]M1-Cuc'!F15+'[1]M1-VThuy'!F15+'[1]M1-PH'!F15+'[1]M1-CTA'!F15+'[1]M1-VThanh'!F15+'[1]M1-CT'!F15+'[1]M1-NB'!F15+'[1]M1-TXLM'!F15+'[1]M1-HLM'!F15</f>
        <v>0</v>
      </c>
      <c r="G15" s="25">
        <f>'[1]M1-Cuc'!G15+'[1]M1-VThuy'!G15+'[1]M1-PH'!G15+'[1]M1-CTA'!G15+'[1]M1-VThanh'!G15+'[1]M1-CT'!G15+'[1]M1-NB'!G15+'[1]M1-TXLM'!G15+'[1]M1-HLM'!G15</f>
        <v>0</v>
      </c>
      <c r="H15" s="25">
        <f>'[1]M1-Cuc'!H15+'[1]M1-VThuy'!H15+'[1]M1-PH'!H15+'[1]M1-CTA'!H15+'[1]M1-VThanh'!H15+'[1]M1-CT'!H15+'[1]M1-NB'!H15+'[1]M1-TXLM'!H15+'[1]M1-HLM'!H15</f>
        <v>0</v>
      </c>
      <c r="I15" s="25">
        <f>'[1]M1-Cuc'!I15+'[1]M1-VThuy'!I15+'[1]M1-PH'!I15+'[1]M1-CTA'!I15+'[1]M1-VThanh'!I15+'[1]M1-CT'!I15+'[1]M1-NB'!I15+'[1]M1-TXLM'!I15+'[1]M1-HLM'!I15</f>
        <v>0</v>
      </c>
      <c r="J15" s="25">
        <f>'[1]M1-Cuc'!J15+'[1]M1-VThuy'!J15+'[1]M1-PH'!J15+'[1]M1-CTA'!J15+'[1]M1-VThanh'!J15+'[1]M1-CT'!J15+'[1]M1-NB'!J15+'[1]M1-TXLM'!J15+'[1]M1-HLM'!J15</f>
        <v>8</v>
      </c>
      <c r="K15" s="25">
        <f>'[1]M1-Cuc'!K15+'[1]M1-VThuy'!K15+'[1]M1-PH'!K15+'[1]M1-CTA'!K15+'[1]M1-VThanh'!K15+'[1]M1-CT'!K15+'[1]M1-NB'!K15+'[1]M1-TXLM'!K15+'[1]M1-HLM'!K15</f>
        <v>0</v>
      </c>
      <c r="L15" s="25">
        <f>'[1]M1-Cuc'!L15+'[1]M1-VThuy'!L15+'[1]M1-PH'!L15+'[1]M1-CTA'!L15+'[1]M1-VThanh'!L15+'[1]M1-CT'!L15+'[1]M1-NB'!L15+'[1]M1-TXLM'!L15+'[1]M1-HLM'!L15</f>
        <v>0</v>
      </c>
      <c r="M15" s="25">
        <f>'[1]M1-Cuc'!M15+'[1]M1-VThuy'!M15+'[1]M1-PH'!M15+'[1]M1-CTA'!M15+'[1]M1-VThanh'!M15+'[1]M1-CT'!M15+'[1]M1-NB'!M15+'[1]M1-TXLM'!M15+'[1]M1-HLM'!M15</f>
        <v>0</v>
      </c>
      <c r="N15" s="25">
        <f>'[1]M1-Cuc'!N15+'[1]M1-VThuy'!N15+'[1]M1-PH'!N15+'[1]M1-CTA'!N15+'[1]M1-VThanh'!N15+'[1]M1-CT'!N15+'[1]M1-NB'!N15+'[1]M1-TXLM'!N15+'[1]M1-HLM'!N15</f>
        <v>0</v>
      </c>
      <c r="O15" s="5"/>
      <c r="P15" s="5"/>
    </row>
    <row r="16" spans="1:15" ht="22.5" customHeight="1">
      <c r="A16" s="26" t="s">
        <v>37</v>
      </c>
      <c r="B16" s="27" t="s">
        <v>38</v>
      </c>
      <c r="C16" s="22">
        <f aca="true" t="shared" si="1" ref="C16:N16">C17+C25</f>
        <v>2430</v>
      </c>
      <c r="D16" s="22">
        <f t="shared" si="1"/>
        <v>1390</v>
      </c>
      <c r="E16" s="22">
        <f t="shared" si="1"/>
        <v>580</v>
      </c>
      <c r="F16" s="22">
        <f t="shared" si="1"/>
        <v>5</v>
      </c>
      <c r="G16" s="22">
        <f t="shared" si="1"/>
        <v>575</v>
      </c>
      <c r="H16" s="22">
        <f t="shared" si="1"/>
        <v>3</v>
      </c>
      <c r="I16" s="22">
        <f t="shared" si="1"/>
        <v>336</v>
      </c>
      <c r="J16" s="22">
        <f t="shared" si="1"/>
        <v>121</v>
      </c>
      <c r="K16" s="22">
        <f t="shared" si="1"/>
        <v>0</v>
      </c>
      <c r="L16" s="22">
        <f t="shared" si="1"/>
        <v>0</v>
      </c>
      <c r="M16" s="22">
        <f t="shared" si="1"/>
        <v>0</v>
      </c>
      <c r="N16" s="22">
        <f t="shared" si="1"/>
        <v>0</v>
      </c>
      <c r="O16" s="5"/>
    </row>
    <row r="17" spans="1:15" ht="22.5" customHeight="1">
      <c r="A17" s="26" t="s">
        <v>39</v>
      </c>
      <c r="B17" s="28" t="s">
        <v>40</v>
      </c>
      <c r="C17" s="22">
        <f>SUM(C18:C24)</f>
        <v>1937</v>
      </c>
      <c r="D17" s="22">
        <f>SUM(D18:D24)</f>
        <v>1183</v>
      </c>
      <c r="E17" s="29">
        <f>F17+G17</f>
        <v>329</v>
      </c>
      <c r="F17" s="22">
        <f>SUM(F18:F24)</f>
        <v>1</v>
      </c>
      <c r="G17" s="22">
        <f aca="true" t="shared" si="2" ref="G17:N17">SUM(G18:G24)</f>
        <v>328</v>
      </c>
      <c r="H17" s="22">
        <f t="shared" si="2"/>
        <v>3</v>
      </c>
      <c r="I17" s="22">
        <f t="shared" si="2"/>
        <v>312</v>
      </c>
      <c r="J17" s="22">
        <f t="shared" si="2"/>
        <v>110</v>
      </c>
      <c r="K17" s="22">
        <f t="shared" si="2"/>
        <v>0</v>
      </c>
      <c r="L17" s="22">
        <f t="shared" si="2"/>
        <v>0</v>
      </c>
      <c r="M17" s="22">
        <f t="shared" si="2"/>
        <v>0</v>
      </c>
      <c r="N17" s="22">
        <f t="shared" si="2"/>
        <v>0</v>
      </c>
      <c r="O17" s="5"/>
    </row>
    <row r="18" spans="1:15" ht="22.5" customHeight="1">
      <c r="A18" s="23" t="s">
        <v>41</v>
      </c>
      <c r="B18" s="24" t="s">
        <v>42</v>
      </c>
      <c r="C18" s="22">
        <f aca="true" t="shared" si="3" ref="C18:C25">D18+E18+H18+I18+J18+K18+L18+M18+N18</f>
        <v>939</v>
      </c>
      <c r="D18" s="25">
        <f>'[1]M1-Cuc'!D18+'[1]M1-VThuy'!D18+'[1]M1-PH'!D18+'[1]M1-CTA'!D18+'[1]M1-VThanh'!D18+'[1]M1-CT'!D18+'[1]M1-NB'!D18+'[1]M1-TXLM'!D18+'[1]M1-HLM'!D18</f>
        <v>495</v>
      </c>
      <c r="E18" s="22">
        <f>F18+G18</f>
        <v>155</v>
      </c>
      <c r="F18" s="25">
        <f>'[1]M1-Cuc'!F18+'[1]M1-VThuy'!F18+'[1]M1-PH'!F18+'[1]M1-CTA'!F18+'[1]M1-VThanh'!F18+'[1]M1-CT'!F18+'[1]M1-NB'!F18+'[1]M1-TXLM'!F18+'[1]M1-HLM'!F18</f>
        <v>0</v>
      </c>
      <c r="G18" s="25">
        <f>'[1]M1-Cuc'!G18+'[1]M1-VThuy'!G18+'[1]M1-PH'!G18+'[1]M1-CTA'!G18+'[1]M1-VThanh'!G18+'[1]M1-CT'!G18+'[1]M1-NB'!G18+'[1]M1-TXLM'!G18+'[1]M1-HLM'!G18</f>
        <v>155</v>
      </c>
      <c r="H18" s="25">
        <f>'[1]M1-Cuc'!H18+'[1]M1-VThuy'!H18+'[1]M1-PH'!H18+'[1]M1-CTA'!H18+'[1]M1-VThanh'!H18+'[1]M1-CT'!H18+'[1]M1-NB'!H18+'[1]M1-TXLM'!H18+'[1]M1-HLM'!H18</f>
        <v>3</v>
      </c>
      <c r="I18" s="25">
        <f>'[1]M1-Cuc'!I18+'[1]M1-VThuy'!I18+'[1]M1-PH'!I18+'[1]M1-CTA'!I18+'[1]M1-VThanh'!I18+'[1]M1-CT'!I18+'[1]M1-NB'!I18+'[1]M1-TXLM'!I18+'[1]M1-HLM'!I18</f>
        <v>249</v>
      </c>
      <c r="J18" s="25">
        <f>'[1]M1-Cuc'!J18+'[1]M1-VThuy'!J18+'[1]M1-PH'!J18+'[1]M1-CTA'!J18+'[1]M1-VThanh'!J18+'[1]M1-CT'!J18+'[1]M1-NB'!J18+'[1]M1-TXLM'!J18+'[1]M1-HLM'!J18</f>
        <v>37</v>
      </c>
      <c r="K18" s="25">
        <f>'[1]M1-Cuc'!K18+'[1]M1-VThuy'!K18+'[1]M1-PH'!K18+'[1]M1-CTA'!K18+'[1]M1-VThanh'!K18+'[1]M1-CT'!K18+'[1]M1-NB'!K18+'[1]M1-TXLM'!K18+'[1]M1-HLM'!K18</f>
        <v>0</v>
      </c>
      <c r="L18" s="25">
        <f>'[1]M1-Cuc'!L18+'[1]M1-VThuy'!L18+'[1]M1-PH'!L18+'[1]M1-CTA'!L18+'[1]M1-VThanh'!L18+'[1]M1-CT'!L18+'[1]M1-NB'!L18+'[1]M1-TXLM'!L18+'[1]M1-HLM'!L18</f>
        <v>0</v>
      </c>
      <c r="M18" s="25">
        <f>'[1]M1-Cuc'!M18+'[1]M1-VThuy'!M18+'[1]M1-PH'!M18+'[1]M1-CTA'!M18+'[1]M1-VThanh'!M18+'[1]M1-CT'!M18+'[1]M1-NB'!M18+'[1]M1-TXLM'!M18+'[1]M1-HLM'!M18</f>
        <v>0</v>
      </c>
      <c r="N18" s="25">
        <f>'[1]M1-Cuc'!N18+'[1]M1-VThuy'!N18+'[1]M1-PH'!N18+'[1]M1-CTA'!N18+'[1]M1-VThanh'!N18+'[1]M1-CT'!N18+'[1]M1-NB'!N18+'[1]M1-TXLM'!N18+'[1]M1-HLM'!N18</f>
        <v>0</v>
      </c>
      <c r="O18" s="5"/>
    </row>
    <row r="19" spans="1:15" ht="15.75">
      <c r="A19" s="23" t="s">
        <v>43</v>
      </c>
      <c r="B19" s="24" t="s">
        <v>44</v>
      </c>
      <c r="C19" s="22">
        <f t="shared" si="3"/>
        <v>0</v>
      </c>
      <c r="D19" s="25">
        <f>'[1]M1-Cuc'!D19+'[1]M1-VThuy'!D19+'[1]M1-PH'!D19+'[1]M1-CTA'!D19+'[1]M1-VThanh'!D19+'[1]M1-CT'!D19+'[1]M1-NB'!D19+'[1]M1-TXLM'!D19+'[1]M1-HLM'!D19</f>
        <v>0</v>
      </c>
      <c r="E19" s="22">
        <f aca="true" t="shared" si="4" ref="E19:E25">F19+G19</f>
        <v>0</v>
      </c>
      <c r="F19" s="25">
        <f>'[1]M1-Cuc'!F19+'[1]M1-VThuy'!F19+'[1]M1-PH'!F19+'[1]M1-CTA'!F19+'[1]M1-VThanh'!F19+'[1]M1-CT'!F19+'[1]M1-NB'!F19+'[1]M1-TXLM'!F19+'[1]M1-HLM'!F19</f>
        <v>0</v>
      </c>
      <c r="G19" s="25">
        <f>'[1]M1-Cuc'!G19+'[1]M1-VThuy'!G19+'[1]M1-PH'!G19+'[1]M1-CTA'!G19+'[1]M1-VThanh'!G19+'[1]M1-CT'!G19+'[1]M1-NB'!G19+'[1]M1-TXLM'!G19+'[1]M1-HLM'!G19</f>
        <v>0</v>
      </c>
      <c r="H19" s="25">
        <f>'[1]M1-Cuc'!H19+'[1]M1-VThuy'!H19+'[1]M1-PH'!H19+'[1]M1-CTA'!H19+'[1]M1-VThanh'!H19+'[1]M1-CT'!H19+'[1]M1-NB'!H19+'[1]M1-TXLM'!H19+'[1]M1-HLM'!H19</f>
        <v>0</v>
      </c>
      <c r="I19" s="25">
        <f>'[1]M1-Cuc'!I19+'[1]M1-VThuy'!I19+'[1]M1-PH'!I19+'[1]M1-CTA'!I19+'[1]M1-VThanh'!I19+'[1]M1-CT'!I19+'[1]M1-NB'!I19+'[1]M1-TXLM'!I19+'[1]M1-HLM'!I19</f>
        <v>0</v>
      </c>
      <c r="J19" s="25">
        <f>'[1]M1-Cuc'!J19+'[1]M1-VThuy'!J19+'[1]M1-PH'!J19+'[1]M1-CTA'!J19+'[1]M1-VThanh'!J19+'[1]M1-CT'!J19+'[1]M1-NB'!J19+'[1]M1-TXLM'!J19+'[1]M1-HLM'!J19</f>
        <v>0</v>
      </c>
      <c r="K19" s="25">
        <f>'[1]M1-Cuc'!K19+'[1]M1-VThuy'!K19+'[1]M1-PH'!K19+'[1]M1-CTA'!K19+'[1]M1-VThanh'!K19+'[1]M1-CT'!K19+'[1]M1-NB'!K19+'[1]M1-TXLM'!K19+'[1]M1-HLM'!K19</f>
        <v>0</v>
      </c>
      <c r="L19" s="25">
        <f>'[1]M1-Cuc'!L19+'[1]M1-VThuy'!L19+'[1]M1-PH'!L19+'[1]M1-CTA'!L19+'[1]M1-VThanh'!L19+'[1]M1-CT'!L19+'[1]M1-NB'!L19+'[1]M1-TXLM'!L19+'[1]M1-HLM'!L19</f>
        <v>0</v>
      </c>
      <c r="M19" s="25">
        <f>'[1]M1-Cuc'!M19+'[1]M1-VThuy'!M19+'[1]M1-PH'!M19+'[1]M1-CTA'!M19+'[1]M1-VThanh'!M19+'[1]M1-CT'!M19+'[1]M1-NB'!M19+'[1]M1-TXLM'!M19+'[1]M1-HLM'!M19</f>
        <v>0</v>
      </c>
      <c r="N19" s="25">
        <f>'[1]M1-Cuc'!N19+'[1]M1-VThuy'!N19+'[1]M1-PH'!N19+'[1]M1-CTA'!N19+'[1]M1-VThanh'!N19+'[1]M1-CT'!N19+'[1]M1-NB'!N19+'[1]M1-TXLM'!N19+'[1]M1-HLM'!N19</f>
        <v>0</v>
      </c>
      <c r="O19" s="5"/>
    </row>
    <row r="20" spans="1:15" ht="21" customHeight="1">
      <c r="A20" s="23" t="s">
        <v>45</v>
      </c>
      <c r="B20" s="24" t="s">
        <v>46</v>
      </c>
      <c r="C20" s="22">
        <f t="shared" si="3"/>
        <v>982</v>
      </c>
      <c r="D20" s="25">
        <f>'[1]M1-Cuc'!D20+'[1]M1-VThuy'!D20+'[1]M1-PH'!D20+'[1]M1-CTA'!D20+'[1]M1-VThanh'!D20+'[1]M1-CT'!D20+'[1]M1-NB'!D20+'[1]M1-TXLM'!D20+'[1]M1-HLM'!D20</f>
        <v>676</v>
      </c>
      <c r="E20" s="22">
        <f t="shared" si="4"/>
        <v>172</v>
      </c>
      <c r="F20" s="25">
        <f>'[1]M1-Cuc'!F20+'[1]M1-VThuy'!F20+'[1]M1-PH'!F20+'[1]M1-CTA'!F20+'[1]M1-VThanh'!F20+'[1]M1-CT'!F20+'[1]M1-NB'!F20+'[1]M1-TXLM'!F20+'[1]M1-HLM'!F20</f>
        <v>1</v>
      </c>
      <c r="G20" s="25">
        <f>'[1]M1-Cuc'!G20+'[1]M1-VThuy'!G20+'[1]M1-PH'!G20+'[1]M1-CTA'!G20+'[1]M1-VThanh'!G20+'[1]M1-CT'!G20+'[1]M1-NB'!G20+'[1]M1-TXLM'!G20+'[1]M1-HLM'!G20</f>
        <v>171</v>
      </c>
      <c r="H20" s="25">
        <f>'[1]M1-Cuc'!H20+'[1]M1-VThuy'!H20+'[1]M1-PH'!H20+'[1]M1-CTA'!H20+'[1]M1-VThanh'!H20+'[1]M1-CT'!H20+'[1]M1-NB'!H20+'[1]M1-TXLM'!H20+'[1]M1-HLM'!H20</f>
        <v>0</v>
      </c>
      <c r="I20" s="25">
        <f>'[1]M1-Cuc'!I20+'[1]M1-VThuy'!I20+'[1]M1-PH'!I20+'[1]M1-CTA'!I20+'[1]M1-VThanh'!I20+'[1]M1-CT'!I20+'[1]M1-NB'!I20+'[1]M1-TXLM'!I20+'[1]M1-HLM'!I20</f>
        <v>62</v>
      </c>
      <c r="J20" s="25">
        <f>'[1]M1-Cuc'!J20+'[1]M1-VThuy'!J20+'[1]M1-PH'!J20+'[1]M1-CTA'!J20+'[1]M1-VThanh'!J20+'[1]M1-CT'!J20+'[1]M1-NB'!J20+'[1]M1-TXLM'!J20+'[1]M1-HLM'!J20</f>
        <v>72</v>
      </c>
      <c r="K20" s="25">
        <f>'[1]M1-Cuc'!K20+'[1]M1-VThuy'!K20+'[1]M1-PH'!K20+'[1]M1-CTA'!K20+'[1]M1-VThanh'!K20+'[1]M1-CT'!K20+'[1]M1-NB'!K20+'[1]M1-TXLM'!K20+'[1]M1-HLM'!K20</f>
        <v>0</v>
      </c>
      <c r="L20" s="25">
        <f>'[1]M1-Cuc'!L20+'[1]M1-VThuy'!L20+'[1]M1-PH'!L20+'[1]M1-CTA'!L20+'[1]M1-VThanh'!L20+'[1]M1-CT'!L20+'[1]M1-NB'!L20+'[1]M1-TXLM'!L20+'[1]M1-HLM'!L20</f>
        <v>0</v>
      </c>
      <c r="M20" s="25">
        <f>'[1]M1-Cuc'!M20+'[1]M1-VThuy'!M20+'[1]M1-PH'!M20+'[1]M1-CTA'!M20+'[1]M1-VThanh'!M20+'[1]M1-CT'!M20+'[1]M1-NB'!M20+'[1]M1-TXLM'!M20+'[1]M1-HLM'!M20</f>
        <v>0</v>
      </c>
      <c r="N20" s="25">
        <f>'[1]M1-Cuc'!N20+'[1]M1-VThuy'!N20+'[1]M1-PH'!N20+'[1]M1-CTA'!N20+'[1]M1-VThanh'!N20+'[1]M1-CT'!N20+'[1]M1-NB'!N20+'[1]M1-TXLM'!N20+'[1]M1-HLM'!N20</f>
        <v>0</v>
      </c>
      <c r="O20" s="5"/>
    </row>
    <row r="21" spans="1:15" ht="21" customHeight="1">
      <c r="A21" s="23" t="s">
        <v>47</v>
      </c>
      <c r="B21" s="24" t="s">
        <v>48</v>
      </c>
      <c r="C21" s="22">
        <f t="shared" si="3"/>
        <v>7</v>
      </c>
      <c r="D21" s="25">
        <f>'[1]M1-Cuc'!D21+'[1]M1-VThuy'!D21+'[1]M1-PH'!D21+'[1]M1-CTA'!D21+'[1]M1-VThanh'!D21+'[1]M1-CT'!D21+'[1]M1-NB'!D21+'[1]M1-TXLM'!D21+'[1]M1-HLM'!D21</f>
        <v>4</v>
      </c>
      <c r="E21" s="22">
        <f t="shared" si="4"/>
        <v>2</v>
      </c>
      <c r="F21" s="25">
        <f>'[1]M1-Cuc'!F21+'[1]M1-VThuy'!F21+'[1]M1-PH'!F21+'[1]M1-CTA'!F21+'[1]M1-VThanh'!F21+'[1]M1-CT'!F21+'[1]M1-NB'!F21+'[1]M1-TXLM'!F21+'[1]M1-HLM'!F21</f>
        <v>0</v>
      </c>
      <c r="G21" s="25">
        <f>'[1]M1-Cuc'!G21+'[1]M1-VThuy'!G21+'[1]M1-PH'!G21+'[1]M1-CTA'!G21+'[1]M1-VThanh'!G21+'[1]M1-CT'!G21+'[1]M1-NB'!G21+'[1]M1-TXLM'!G21+'[1]M1-HLM'!G21</f>
        <v>2</v>
      </c>
      <c r="H21" s="25">
        <f>'[1]M1-Cuc'!H21+'[1]M1-VThuy'!H21+'[1]M1-PH'!H21+'[1]M1-CTA'!H21+'[1]M1-VThanh'!H21+'[1]M1-CT'!H21+'[1]M1-NB'!H21+'[1]M1-TXLM'!H21+'[1]M1-HLM'!H21</f>
        <v>0</v>
      </c>
      <c r="I21" s="25">
        <f>'[1]M1-Cuc'!I21+'[1]M1-VThuy'!I21+'[1]M1-PH'!I21+'[1]M1-CTA'!I21+'[1]M1-VThanh'!I21+'[1]M1-CT'!I21+'[1]M1-NB'!I21+'[1]M1-TXLM'!I21+'[1]M1-HLM'!I21</f>
        <v>1</v>
      </c>
      <c r="J21" s="25">
        <f>'[1]M1-Cuc'!J21+'[1]M1-VThuy'!J21+'[1]M1-PH'!J21+'[1]M1-CTA'!J21+'[1]M1-VThanh'!J21+'[1]M1-CT'!J21+'[1]M1-NB'!J21+'[1]M1-TXLM'!J21+'[1]M1-HLM'!J21</f>
        <v>0</v>
      </c>
      <c r="K21" s="25">
        <f>'[1]M1-Cuc'!K21+'[1]M1-VThuy'!K21+'[1]M1-PH'!K21+'[1]M1-CTA'!K21+'[1]M1-VThanh'!K21+'[1]M1-CT'!K21+'[1]M1-NB'!K21+'[1]M1-TXLM'!K21+'[1]M1-HLM'!K21</f>
        <v>0</v>
      </c>
      <c r="L21" s="25">
        <f>'[1]M1-Cuc'!L21+'[1]M1-VThuy'!L21+'[1]M1-PH'!L21+'[1]M1-CTA'!L21+'[1]M1-VThanh'!L21+'[1]M1-CT'!L21+'[1]M1-NB'!L21+'[1]M1-TXLM'!L21+'[1]M1-HLM'!L21</f>
        <v>0</v>
      </c>
      <c r="M21" s="25">
        <f>'[1]M1-Cuc'!M21+'[1]M1-VThuy'!M21+'[1]M1-PH'!M21+'[1]M1-CTA'!M21+'[1]M1-VThanh'!M21+'[1]M1-CT'!M21+'[1]M1-NB'!M21+'[1]M1-TXLM'!M21+'[1]M1-HLM'!M21</f>
        <v>0</v>
      </c>
      <c r="N21" s="25">
        <f>'[1]M1-Cuc'!N21+'[1]M1-VThuy'!N21+'[1]M1-PH'!N21+'[1]M1-CTA'!N21+'[1]M1-VThanh'!N21+'[1]M1-CT'!N21+'[1]M1-NB'!N21+'[1]M1-TXLM'!N21+'[1]M1-HLM'!N21</f>
        <v>0</v>
      </c>
      <c r="O21" s="5"/>
    </row>
    <row r="22" spans="1:15" ht="21" customHeight="1">
      <c r="A22" s="23" t="s">
        <v>49</v>
      </c>
      <c r="B22" s="24" t="s">
        <v>50</v>
      </c>
      <c r="C22" s="22">
        <f t="shared" si="3"/>
        <v>0</v>
      </c>
      <c r="D22" s="25">
        <f>'[1]M1-Cuc'!D22+'[1]M1-VThuy'!D22+'[1]M1-PH'!D22+'[1]M1-CTA'!D22+'[1]M1-VThanh'!D22+'[1]M1-CT'!D22+'[1]M1-NB'!D22+'[1]M1-TXLM'!D22+'[1]M1-HLM'!D22</f>
        <v>0</v>
      </c>
      <c r="E22" s="22">
        <f t="shared" si="4"/>
        <v>0</v>
      </c>
      <c r="F22" s="25">
        <f>'[1]M1-Cuc'!F22+'[1]M1-VThuy'!F22+'[1]M1-PH'!F22+'[1]M1-CTA'!F22+'[1]M1-VThanh'!F22+'[1]M1-CT'!F22+'[1]M1-NB'!F22+'[1]M1-TXLM'!F22+'[1]M1-HLM'!F22</f>
        <v>0</v>
      </c>
      <c r="G22" s="25">
        <f>'[1]M1-Cuc'!G22+'[1]M1-VThuy'!G22+'[1]M1-PH'!G22+'[1]M1-CTA'!G22+'[1]M1-VThanh'!G22+'[1]M1-CT'!G22+'[1]M1-NB'!G22+'[1]M1-TXLM'!G22+'[1]M1-HLM'!G22</f>
        <v>0</v>
      </c>
      <c r="H22" s="25">
        <f>'[1]M1-Cuc'!H22+'[1]M1-VThuy'!H22+'[1]M1-PH'!H22+'[1]M1-CTA'!H22+'[1]M1-VThanh'!H22+'[1]M1-CT'!H22+'[1]M1-NB'!H22+'[1]M1-TXLM'!H22+'[1]M1-HLM'!H22</f>
        <v>0</v>
      </c>
      <c r="I22" s="25">
        <f>'[1]M1-Cuc'!I22+'[1]M1-VThuy'!I22+'[1]M1-PH'!I22+'[1]M1-CTA'!I22+'[1]M1-VThanh'!I22+'[1]M1-CT'!I22+'[1]M1-NB'!I22+'[1]M1-TXLM'!I22+'[1]M1-HLM'!I22</f>
        <v>0</v>
      </c>
      <c r="J22" s="25">
        <f>'[1]M1-Cuc'!J22+'[1]M1-VThuy'!J22+'[1]M1-PH'!J22+'[1]M1-CTA'!J22+'[1]M1-VThanh'!J22+'[1]M1-CT'!J22+'[1]M1-NB'!J22+'[1]M1-TXLM'!J22+'[1]M1-HLM'!J22</f>
        <v>0</v>
      </c>
      <c r="K22" s="25">
        <f>'[1]M1-Cuc'!K22+'[1]M1-VThuy'!K22+'[1]M1-PH'!K22+'[1]M1-CTA'!K22+'[1]M1-VThanh'!K22+'[1]M1-CT'!K22+'[1]M1-NB'!K22+'[1]M1-TXLM'!K22+'[1]M1-HLM'!K22</f>
        <v>0</v>
      </c>
      <c r="L22" s="25">
        <f>'[1]M1-Cuc'!L22+'[1]M1-VThuy'!L22+'[1]M1-PH'!L22+'[1]M1-CTA'!L22+'[1]M1-VThanh'!L22+'[1]M1-CT'!L22+'[1]M1-NB'!L22+'[1]M1-TXLM'!L22+'[1]M1-HLM'!L22</f>
        <v>0</v>
      </c>
      <c r="M22" s="25">
        <f>'[1]M1-Cuc'!M22+'[1]M1-VThuy'!M22+'[1]M1-PH'!M22+'[1]M1-CTA'!M22+'[1]M1-VThanh'!M22+'[1]M1-CT'!M22+'[1]M1-NB'!M22+'[1]M1-TXLM'!M22+'[1]M1-HLM'!M22</f>
        <v>0</v>
      </c>
      <c r="N22" s="25">
        <f>'[1]M1-Cuc'!N22+'[1]M1-VThuy'!N22+'[1]M1-PH'!N22+'[1]M1-CTA'!N22+'[1]M1-VThanh'!N22+'[1]M1-CT'!N22+'[1]M1-NB'!N22+'[1]M1-TXLM'!N22+'[1]M1-HLM'!N22</f>
        <v>0</v>
      </c>
      <c r="O22" s="5"/>
    </row>
    <row r="23" spans="1:15" ht="25.5">
      <c r="A23" s="23" t="s">
        <v>51</v>
      </c>
      <c r="B23" s="30" t="s">
        <v>52</v>
      </c>
      <c r="C23" s="22">
        <f t="shared" si="3"/>
        <v>1</v>
      </c>
      <c r="D23" s="25">
        <f>'[1]M1-Cuc'!D23+'[1]M1-VThuy'!D23+'[1]M1-PH'!D23+'[1]M1-CTA'!D23+'[1]M1-VThanh'!D23+'[1]M1-CT'!D23+'[1]M1-NB'!D23+'[1]M1-TXLM'!D23+'[1]M1-HLM'!D23</f>
        <v>1</v>
      </c>
      <c r="E23" s="22">
        <f t="shared" si="4"/>
        <v>0</v>
      </c>
      <c r="F23" s="25">
        <f>'[1]M1-Cuc'!F23+'[1]M1-VThuy'!F23+'[1]M1-PH'!F23+'[1]M1-CTA'!F23+'[1]M1-VThanh'!F23+'[1]M1-CT'!F23+'[1]M1-NB'!F23+'[1]M1-TXLM'!F23+'[1]M1-HLM'!F23</f>
        <v>0</v>
      </c>
      <c r="G23" s="25">
        <f>'[1]M1-Cuc'!G23+'[1]M1-VThuy'!G23+'[1]M1-PH'!G23+'[1]M1-CTA'!G23+'[1]M1-VThanh'!G23+'[1]M1-CT'!G23+'[1]M1-NB'!G23+'[1]M1-TXLM'!G23+'[1]M1-HLM'!G23</f>
        <v>0</v>
      </c>
      <c r="H23" s="25">
        <f>'[1]M1-Cuc'!H23+'[1]M1-VThuy'!H23+'[1]M1-PH'!H23+'[1]M1-CTA'!H23+'[1]M1-VThanh'!H23+'[1]M1-CT'!H23+'[1]M1-NB'!H23+'[1]M1-TXLM'!H23+'[1]M1-HLM'!H23</f>
        <v>0</v>
      </c>
      <c r="I23" s="25">
        <f>'[1]M1-Cuc'!I23+'[1]M1-VThuy'!I23+'[1]M1-PH'!I23+'[1]M1-CTA'!I23+'[1]M1-VThanh'!I23+'[1]M1-CT'!I23+'[1]M1-NB'!I23+'[1]M1-TXLM'!I23+'[1]M1-HLM'!I23</f>
        <v>0</v>
      </c>
      <c r="J23" s="25">
        <f>'[1]M1-Cuc'!J23+'[1]M1-VThuy'!J23+'[1]M1-PH'!J23+'[1]M1-CTA'!J23+'[1]M1-VThanh'!J23+'[1]M1-CT'!J23+'[1]M1-NB'!J23+'[1]M1-TXLM'!J23+'[1]M1-HLM'!J23</f>
        <v>0</v>
      </c>
      <c r="K23" s="25">
        <f>'[1]M1-Cuc'!K23+'[1]M1-VThuy'!K23+'[1]M1-PH'!K23+'[1]M1-CTA'!K23+'[1]M1-VThanh'!K23+'[1]M1-CT'!K23+'[1]M1-NB'!K23+'[1]M1-TXLM'!K23+'[1]M1-HLM'!K23</f>
        <v>0</v>
      </c>
      <c r="L23" s="25">
        <f>'[1]M1-Cuc'!L23+'[1]M1-VThuy'!L23+'[1]M1-PH'!L23+'[1]M1-CTA'!L23+'[1]M1-VThanh'!L23+'[1]M1-CT'!L23+'[1]M1-NB'!L23+'[1]M1-TXLM'!L23+'[1]M1-HLM'!L23</f>
        <v>0</v>
      </c>
      <c r="M23" s="25">
        <f>'[1]M1-Cuc'!M23+'[1]M1-VThuy'!M23+'[1]M1-PH'!M23+'[1]M1-CTA'!M23+'[1]M1-VThanh'!M23+'[1]M1-CT'!M23+'[1]M1-NB'!M23+'[1]M1-TXLM'!M23+'[1]M1-HLM'!M23</f>
        <v>0</v>
      </c>
      <c r="N23" s="25">
        <f>'[1]M1-Cuc'!N23+'[1]M1-VThuy'!N23+'[1]M1-PH'!N23+'[1]M1-CTA'!N23+'[1]M1-VThanh'!N23+'[1]M1-CT'!N23+'[1]M1-NB'!N23+'[1]M1-TXLM'!N23+'[1]M1-HLM'!N23</f>
        <v>0</v>
      </c>
      <c r="O23" s="5"/>
    </row>
    <row r="24" spans="1:15" ht="21" customHeight="1">
      <c r="A24" s="23" t="s">
        <v>53</v>
      </c>
      <c r="B24" s="24" t="s">
        <v>54</v>
      </c>
      <c r="C24" s="22">
        <f t="shared" si="3"/>
        <v>8</v>
      </c>
      <c r="D24" s="25">
        <f>'[1]M1-Cuc'!D24+'[1]M1-VThuy'!D24+'[1]M1-PH'!D24+'[1]M1-CTA'!D24+'[1]M1-VThanh'!D24+'[1]M1-CT'!D24+'[1]M1-NB'!D24+'[1]M1-TXLM'!D24+'[1]M1-HLM'!D24</f>
        <v>7</v>
      </c>
      <c r="E24" s="22">
        <f t="shared" si="4"/>
        <v>0</v>
      </c>
      <c r="F24" s="25">
        <f>'[1]M1-Cuc'!F24+'[1]M1-VThuy'!F24+'[1]M1-PH'!F24+'[1]M1-CTA'!F24+'[1]M1-VThanh'!F24+'[1]M1-CT'!F24+'[1]M1-NB'!F24+'[1]M1-TXLM'!F24+'[1]M1-HLM'!F24</f>
        <v>0</v>
      </c>
      <c r="G24" s="25">
        <f>'[1]M1-Cuc'!G24+'[1]M1-VThuy'!G24+'[1]M1-PH'!G24+'[1]M1-CTA'!G24+'[1]M1-VThanh'!G24+'[1]M1-CT'!G24+'[1]M1-NB'!G24+'[1]M1-TXLM'!G24+'[1]M1-HLM'!G24</f>
        <v>0</v>
      </c>
      <c r="H24" s="25">
        <f>'[1]M1-Cuc'!H24+'[1]M1-VThuy'!H24+'[1]M1-PH'!H24+'[1]M1-CTA'!H24+'[1]M1-VThanh'!H24+'[1]M1-CT'!H24+'[1]M1-NB'!H24+'[1]M1-TXLM'!H24+'[1]M1-HLM'!H24</f>
        <v>0</v>
      </c>
      <c r="I24" s="25">
        <f>'[1]M1-Cuc'!I24+'[1]M1-VThuy'!I24+'[1]M1-PH'!I24+'[1]M1-CTA'!I24+'[1]M1-VThanh'!I24+'[1]M1-CT'!I24+'[1]M1-NB'!I24+'[1]M1-TXLM'!I24+'[1]M1-HLM'!I24</f>
        <v>0</v>
      </c>
      <c r="J24" s="25">
        <f>'[1]M1-Cuc'!J24+'[1]M1-VThuy'!J24+'[1]M1-PH'!J24+'[1]M1-CTA'!J24+'[1]M1-VThanh'!J24+'[1]M1-CT'!J24+'[1]M1-NB'!J24+'[1]M1-TXLM'!J24+'[1]M1-HLM'!J24</f>
        <v>1</v>
      </c>
      <c r="K24" s="25">
        <f>'[1]M1-Cuc'!K24+'[1]M1-VThuy'!K24+'[1]M1-PH'!K24+'[1]M1-CTA'!K24+'[1]M1-VThanh'!K24+'[1]M1-CT'!K24+'[1]M1-NB'!K24+'[1]M1-TXLM'!K24+'[1]M1-HLM'!K24</f>
        <v>0</v>
      </c>
      <c r="L24" s="25">
        <f>'[1]M1-Cuc'!L24+'[1]M1-VThuy'!L24+'[1]M1-PH'!L24+'[1]M1-CTA'!L24+'[1]M1-VThanh'!L24+'[1]M1-CT'!L24+'[1]M1-NB'!L24+'[1]M1-TXLM'!L24+'[1]M1-HLM'!L24</f>
        <v>0</v>
      </c>
      <c r="M24" s="25">
        <f>'[1]M1-Cuc'!M24+'[1]M1-VThuy'!M24+'[1]M1-PH'!M24+'[1]M1-CTA'!M24+'[1]M1-VThanh'!M24+'[1]M1-CT'!M24+'[1]M1-NB'!M24+'[1]M1-TXLM'!M24+'[1]M1-HLM'!M24</f>
        <v>0</v>
      </c>
      <c r="N24" s="25">
        <f>'[1]M1-Cuc'!N24+'[1]M1-VThuy'!N24+'[1]M1-PH'!N24+'[1]M1-CTA'!N24+'[1]M1-VThanh'!N24+'[1]M1-CT'!N24+'[1]M1-NB'!N24+'[1]M1-TXLM'!N24+'[1]M1-HLM'!N24</f>
        <v>0</v>
      </c>
      <c r="O24" s="5"/>
    </row>
    <row r="25" spans="1:15" ht="21" customHeight="1">
      <c r="A25" s="26" t="s">
        <v>55</v>
      </c>
      <c r="B25" s="27" t="s">
        <v>56</v>
      </c>
      <c r="C25" s="22">
        <f t="shared" si="3"/>
        <v>493</v>
      </c>
      <c r="D25" s="25">
        <f>'[1]M1-Cuc'!D25+'[1]M1-VThuy'!D25+'[1]M1-PH'!D25+'[1]M1-CTA'!D25+'[1]M1-VThanh'!D25+'[1]M1-CT'!D25+'[1]M1-NB'!D25+'[1]M1-TXLM'!D25+'[1]M1-HLM'!D25</f>
        <v>207</v>
      </c>
      <c r="E25" s="22">
        <f t="shared" si="4"/>
        <v>251</v>
      </c>
      <c r="F25" s="25">
        <f>'[1]M1-Cuc'!F25+'[1]M1-VThuy'!F25+'[1]M1-PH'!F25+'[1]M1-CTA'!F25+'[1]M1-VThanh'!F25+'[1]M1-CT'!F25+'[1]M1-NB'!F25+'[1]M1-TXLM'!F25+'[1]M1-HLM'!F25</f>
        <v>4</v>
      </c>
      <c r="G25" s="25">
        <f>'[1]M1-Cuc'!G25+'[1]M1-VThuy'!G25+'[1]M1-PH'!G25+'[1]M1-CTA'!G25+'[1]M1-VThanh'!G25+'[1]M1-CT'!G25+'[1]M1-NB'!G25+'[1]M1-TXLM'!G25+'[1]M1-HLM'!G25</f>
        <v>247</v>
      </c>
      <c r="H25" s="25">
        <f>'[1]M1-Cuc'!H25+'[1]M1-VThuy'!H25+'[1]M1-PH'!H25+'[1]M1-CTA'!H25+'[1]M1-VThanh'!H25+'[1]M1-CT'!H25+'[1]M1-NB'!H25+'[1]M1-TXLM'!H25+'[1]M1-HLM'!H25</f>
        <v>0</v>
      </c>
      <c r="I25" s="25">
        <f>'[1]M1-Cuc'!I25+'[1]M1-VThuy'!I25+'[1]M1-PH'!I25+'[1]M1-CTA'!I25+'[1]M1-VThanh'!I25+'[1]M1-CT'!I25+'[1]M1-NB'!I25+'[1]M1-TXLM'!I25+'[1]M1-HLM'!I25</f>
        <v>24</v>
      </c>
      <c r="J25" s="25">
        <f>'[1]M1-Cuc'!J25+'[1]M1-VThuy'!J25+'[1]M1-PH'!J25+'[1]M1-CTA'!J25+'[1]M1-VThanh'!J25+'[1]M1-CT'!J25+'[1]M1-NB'!J25+'[1]M1-TXLM'!J25+'[1]M1-HLM'!J25</f>
        <v>11</v>
      </c>
      <c r="K25" s="25">
        <f>'[1]M1-Cuc'!K25+'[1]M1-VThuy'!K25+'[1]M1-PH'!K25+'[1]M1-CTA'!K25+'[1]M1-VThanh'!K25+'[1]M1-CT'!K25+'[1]M1-NB'!K25+'[1]M1-TXLM'!K25+'[1]M1-HLM'!K25</f>
        <v>0</v>
      </c>
      <c r="L25" s="25">
        <f>'[1]M1-Cuc'!L25+'[1]M1-VThuy'!L25+'[1]M1-PH'!L25+'[1]M1-CTA'!L25+'[1]M1-VThanh'!L25+'[1]M1-CT'!L25+'[1]M1-NB'!L25+'[1]M1-TXLM'!L25+'[1]M1-HLM'!L25</f>
        <v>0</v>
      </c>
      <c r="M25" s="25">
        <f>'[1]M1-Cuc'!M25+'[1]M1-VThuy'!M25+'[1]M1-PH'!M25+'[1]M1-CTA'!M25+'[1]M1-VThanh'!M25+'[1]M1-CT'!M25+'[1]M1-NB'!M25+'[1]M1-TXLM'!M25+'[1]M1-HLM'!M25</f>
        <v>0</v>
      </c>
      <c r="N25" s="25">
        <f>'[1]M1-Cuc'!N25+'[1]M1-VThuy'!N25+'[1]M1-PH'!N25+'[1]M1-CTA'!N25+'[1]M1-VThanh'!N25+'[1]M1-CT'!N25+'[1]M1-NB'!N25+'[1]M1-TXLM'!N25+'[1]M1-HLM'!N25</f>
        <v>0</v>
      </c>
      <c r="O25" s="5"/>
    </row>
    <row r="26" spans="1:15" s="4" customFormat="1" ht="25.5">
      <c r="A26" s="31" t="s">
        <v>57</v>
      </c>
      <c r="B26" s="32" t="s">
        <v>60</v>
      </c>
      <c r="C26" s="33">
        <f>(C18+C19)/C17*100</f>
        <v>48.47702632937532</v>
      </c>
      <c r="D26" s="33">
        <f aca="true" t="shared" si="5" ref="D26:N26">(D18+D19)/D17*100</f>
        <v>41.84277261200338</v>
      </c>
      <c r="E26" s="33">
        <f t="shared" si="5"/>
        <v>47.11246200607903</v>
      </c>
      <c r="F26" s="33">
        <f t="shared" si="5"/>
        <v>0</v>
      </c>
      <c r="G26" s="33">
        <f t="shared" si="5"/>
        <v>47.256097560975604</v>
      </c>
      <c r="H26" s="33">
        <f t="shared" si="5"/>
        <v>100</v>
      </c>
      <c r="I26" s="33">
        <f t="shared" si="5"/>
        <v>79.8076923076923</v>
      </c>
      <c r="J26" s="33">
        <f t="shared" si="5"/>
        <v>33.63636363636363</v>
      </c>
      <c r="K26" s="33" t="e">
        <f t="shared" si="5"/>
        <v>#DIV/0!</v>
      </c>
      <c r="L26" s="33" t="e">
        <f t="shared" si="5"/>
        <v>#DIV/0!</v>
      </c>
      <c r="M26" s="33" t="e">
        <f t="shared" si="5"/>
        <v>#DIV/0!</v>
      </c>
      <c r="N26" s="33" t="e">
        <f t="shared" si="5"/>
        <v>#DIV/0!</v>
      </c>
      <c r="O26" s="5"/>
    </row>
    <row r="27" spans="1:13" s="4" customFormat="1" ht="15.75" customHeight="1">
      <c r="A27" s="34"/>
      <c r="B27" s="35"/>
      <c r="J27" s="36"/>
      <c r="K27" s="36"/>
      <c r="L27" s="36"/>
      <c r="M27" s="37" t="s">
        <v>58</v>
      </c>
    </row>
    <row r="28" spans="1:13" s="4" customFormat="1" ht="17.25" customHeight="1">
      <c r="A28" s="38"/>
      <c r="B28" s="35"/>
      <c r="C28" s="39"/>
      <c r="D28" s="39"/>
      <c r="E28" s="39"/>
      <c r="F28" s="40"/>
      <c r="G28" s="41"/>
      <c r="H28" s="41"/>
      <c r="J28" s="422"/>
      <c r="K28" s="422"/>
      <c r="L28" s="422"/>
      <c r="M28" s="422"/>
    </row>
    <row r="29" spans="1:13" s="5" customFormat="1" ht="21.75" customHeight="1">
      <c r="A29" s="42"/>
      <c r="B29" s="43"/>
      <c r="C29" s="13"/>
      <c r="D29" s="13"/>
      <c r="E29" s="13"/>
      <c r="F29" s="13"/>
      <c r="G29" s="13"/>
      <c r="H29" s="13"/>
      <c r="I29" s="419"/>
      <c r="J29" s="419"/>
      <c r="K29" s="419"/>
      <c r="L29" s="419"/>
      <c r="M29" s="419"/>
    </row>
    <row r="30" spans="1:10" s="5" customFormat="1" ht="21.75" customHeight="1">
      <c r="A30" s="42"/>
      <c r="B30" s="35"/>
      <c r="C30" s="44"/>
      <c r="D30" s="44"/>
      <c r="E30" s="44"/>
      <c r="I30" s="45"/>
      <c r="J30" s="45"/>
    </row>
    <row r="31" spans="1:10" s="5" customFormat="1" ht="21.75" customHeight="1">
      <c r="A31" s="45"/>
      <c r="B31" s="45"/>
      <c r="C31" s="44"/>
      <c r="D31" s="44"/>
      <c r="E31" s="44"/>
      <c r="I31" s="45"/>
      <c r="J31" s="45"/>
    </row>
    <row r="32" spans="1:10" s="5" customFormat="1" ht="21.75" customHeight="1">
      <c r="A32" s="45"/>
      <c r="B32" s="45"/>
      <c r="C32" s="44"/>
      <c r="D32" s="44"/>
      <c r="E32" s="44"/>
      <c r="F32" s="5" t="s">
        <v>59</v>
      </c>
      <c r="I32" s="423"/>
      <c r="J32" s="423"/>
    </row>
    <row r="33" spans="1:10" s="5" customFormat="1" ht="21.75" customHeight="1">
      <c r="A33" s="46"/>
      <c r="B33" s="18"/>
      <c r="C33" s="44"/>
      <c r="D33" s="44" t="s">
        <v>59</v>
      </c>
      <c r="E33" s="44"/>
      <c r="I33" s="419"/>
      <c r="J33" s="419"/>
    </row>
    <row r="34" s="5" customFormat="1" ht="19.5" customHeight="1">
      <c r="A34" s="47"/>
    </row>
    <row r="35" spans="1:13" ht="24" customHeight="1">
      <c r="A35" s="418"/>
      <c r="B35" s="418"/>
      <c r="C35" s="5"/>
      <c r="D35" s="5"/>
      <c r="E35" s="5"/>
      <c r="F35" s="5"/>
      <c r="G35" s="5"/>
      <c r="H35" s="5"/>
      <c r="I35" s="418"/>
      <c r="J35" s="418"/>
      <c r="K35" s="5"/>
      <c r="L35" s="5"/>
      <c r="M35" s="5"/>
    </row>
    <row r="36" spans="1:13" ht="17.25" customHeight="1">
      <c r="A36" s="417"/>
      <c r="B36" s="417"/>
      <c r="C36" s="5"/>
      <c r="D36" s="5"/>
      <c r="E36" s="5"/>
      <c r="F36" s="5"/>
      <c r="G36" s="5"/>
      <c r="H36" s="5"/>
      <c r="I36" s="417"/>
      <c r="J36" s="417"/>
      <c r="K36" s="5"/>
      <c r="L36" s="5"/>
      <c r="M36" s="5"/>
    </row>
    <row r="37" spans="1:13" ht="17.25" customHeight="1">
      <c r="A37" s="417"/>
      <c r="B37" s="417"/>
      <c r="C37" s="5"/>
      <c r="D37" s="5"/>
      <c r="E37" s="5"/>
      <c r="F37" s="5"/>
      <c r="G37" s="5"/>
      <c r="H37" s="5"/>
      <c r="I37" s="417"/>
      <c r="J37" s="417"/>
      <c r="K37" s="5"/>
      <c r="L37" s="5"/>
      <c r="M37" s="5"/>
    </row>
    <row r="38" spans="1:13" ht="17.25" customHeight="1">
      <c r="A38" s="417"/>
      <c r="B38" s="417"/>
      <c r="C38" s="5"/>
      <c r="D38" s="5"/>
      <c r="E38" s="5"/>
      <c r="F38" s="5"/>
      <c r="G38" s="5"/>
      <c r="H38" s="5"/>
      <c r="I38" s="417"/>
      <c r="J38" s="417"/>
      <c r="K38" s="5"/>
      <c r="L38" s="5"/>
      <c r="M38" s="5"/>
    </row>
    <row r="39" spans="1:13" ht="17.25" customHeight="1">
      <c r="A39" s="417"/>
      <c r="B39" s="417"/>
      <c r="C39" s="5"/>
      <c r="D39" s="5"/>
      <c r="E39" s="5"/>
      <c r="F39" s="5"/>
      <c r="G39" s="5"/>
      <c r="H39" s="5"/>
      <c r="I39" s="417"/>
      <c r="J39" s="417"/>
      <c r="K39" s="5"/>
      <c r="L39" s="5"/>
      <c r="M39" s="5"/>
    </row>
    <row r="40" spans="1:13" ht="15">
      <c r="A40" s="47"/>
      <c r="B40" s="5"/>
      <c r="C40" s="5"/>
      <c r="D40" s="5"/>
      <c r="E40" s="5"/>
      <c r="F40" s="5"/>
      <c r="G40" s="5"/>
      <c r="H40" s="5"/>
      <c r="I40" s="417"/>
      <c r="J40" s="417"/>
      <c r="K40" s="5"/>
      <c r="L40" s="5"/>
      <c r="M40" s="5"/>
    </row>
    <row r="41" spans="1:13" ht="15">
      <c r="A41" s="47"/>
      <c r="B41" s="5"/>
      <c r="C41" s="5"/>
      <c r="D41" s="5"/>
      <c r="E41" s="5"/>
      <c r="F41" s="5"/>
      <c r="G41" s="5"/>
      <c r="H41" s="5"/>
      <c r="I41" s="15"/>
      <c r="J41" s="15"/>
      <c r="K41" s="5"/>
      <c r="L41" s="5"/>
      <c r="M41" s="5"/>
    </row>
    <row r="42" spans="1:13" ht="17.25">
      <c r="A42" s="47"/>
      <c r="B42" s="418"/>
      <c r="C42" s="418"/>
      <c r="D42" s="418"/>
      <c r="E42" s="418"/>
      <c r="F42" s="418"/>
      <c r="G42" s="48"/>
      <c r="H42" s="48"/>
      <c r="I42" s="5"/>
      <c r="J42" s="5"/>
      <c r="K42" s="5"/>
      <c r="L42" s="5"/>
      <c r="M42" s="5"/>
    </row>
    <row r="43" spans="1:13" ht="15.75">
      <c r="A43" s="47"/>
      <c r="B43" s="417"/>
      <c r="C43" s="417"/>
      <c r="D43" s="417"/>
      <c r="E43" s="417"/>
      <c r="F43" s="417"/>
      <c r="G43" s="15"/>
      <c r="H43" s="15"/>
      <c r="I43" s="5"/>
      <c r="J43" s="5"/>
      <c r="K43" s="49"/>
      <c r="L43" s="49"/>
      <c r="M43" s="49"/>
    </row>
    <row r="44" spans="1:13" ht="15">
      <c r="A44" s="47"/>
      <c r="B44" s="417"/>
      <c r="C44" s="417"/>
      <c r="D44" s="417"/>
      <c r="E44" s="417"/>
      <c r="F44" s="417"/>
      <c r="G44" s="15"/>
      <c r="H44" s="15"/>
      <c r="I44" s="5"/>
      <c r="J44" s="5"/>
      <c r="K44" s="5"/>
      <c r="L44" s="5"/>
      <c r="M44" s="5"/>
    </row>
    <row r="45" spans="1:13" ht="15">
      <c r="A45" s="47"/>
      <c r="B45" s="417"/>
      <c r="C45" s="417"/>
      <c r="D45" s="417"/>
      <c r="E45" s="417"/>
      <c r="F45" s="417"/>
      <c r="G45" s="15"/>
      <c r="H45" s="15"/>
      <c r="I45" s="5"/>
      <c r="J45" s="5"/>
      <c r="K45" s="5"/>
      <c r="L45" s="5"/>
      <c r="M45" s="5"/>
    </row>
    <row r="46" spans="1:13" ht="15">
      <c r="A46" s="47"/>
      <c r="B46" s="417"/>
      <c r="C46" s="417"/>
      <c r="D46" s="417"/>
      <c r="E46" s="417"/>
      <c r="F46" s="417"/>
      <c r="G46" s="15"/>
      <c r="H46" s="15"/>
      <c r="I46" s="5"/>
      <c r="J46" s="5"/>
      <c r="K46" s="5"/>
      <c r="L46" s="5"/>
      <c r="M46" s="5"/>
    </row>
    <row r="47" spans="1:13" ht="15">
      <c r="A47" s="47"/>
      <c r="B47" s="5"/>
      <c r="C47" s="5"/>
      <c r="D47" s="5"/>
      <c r="E47" s="5"/>
      <c r="F47" s="5"/>
      <c r="G47" s="5"/>
      <c r="H47" s="5"/>
      <c r="I47" s="5"/>
      <c r="J47" s="5"/>
      <c r="K47" s="5"/>
      <c r="L47" s="5"/>
      <c r="M47" s="5"/>
    </row>
    <row r="48" spans="1:13" ht="15">
      <c r="A48" s="47"/>
      <c r="B48" s="41"/>
      <c r="C48" s="5"/>
      <c r="D48" s="5"/>
      <c r="E48" s="5"/>
      <c r="F48" s="5"/>
      <c r="G48" s="5"/>
      <c r="H48" s="5"/>
      <c r="I48" s="5"/>
      <c r="J48" s="5"/>
      <c r="K48" s="5"/>
      <c r="L48" s="5"/>
      <c r="M48" s="5"/>
    </row>
    <row r="49" spans="1:13" ht="15">
      <c r="A49" s="47"/>
      <c r="B49" s="5"/>
      <c r="C49" s="5"/>
      <c r="D49" s="5"/>
      <c r="E49" s="5"/>
      <c r="F49" s="5"/>
      <c r="G49" s="5"/>
      <c r="H49" s="5"/>
      <c r="I49" s="5"/>
      <c r="J49" s="5"/>
      <c r="K49" s="5"/>
      <c r="L49" s="5"/>
      <c r="M49" s="5"/>
    </row>
    <row r="50" spans="1:13" ht="15">
      <c r="A50" s="47"/>
      <c r="B50" s="5"/>
      <c r="C50" s="5"/>
      <c r="D50" s="5"/>
      <c r="E50" s="5"/>
      <c r="F50" s="5"/>
      <c r="G50" s="5"/>
      <c r="H50" s="5"/>
      <c r="I50" s="5"/>
      <c r="J50" s="5"/>
      <c r="K50" s="5"/>
      <c r="L50" s="5"/>
      <c r="M50" s="5"/>
    </row>
    <row r="51" spans="1:13" ht="15">
      <c r="A51" s="47"/>
      <c r="B51" s="5"/>
      <c r="C51" s="5"/>
      <c r="D51" s="5"/>
      <c r="E51" s="5"/>
      <c r="F51" s="5"/>
      <c r="G51" s="5"/>
      <c r="H51" s="5"/>
      <c r="I51" s="5"/>
      <c r="J51" s="5"/>
      <c r="K51" s="5"/>
      <c r="L51" s="5"/>
      <c r="M51" s="5"/>
    </row>
    <row r="52" spans="1:13" ht="15">
      <c r="A52" s="47"/>
      <c r="B52" s="5"/>
      <c r="C52" s="5"/>
      <c r="D52" s="5"/>
      <c r="E52" s="5"/>
      <c r="F52" s="5"/>
      <c r="G52" s="5"/>
      <c r="H52" s="5"/>
      <c r="I52" s="5"/>
      <c r="J52" s="5"/>
      <c r="K52" s="5"/>
      <c r="L52" s="5"/>
      <c r="M52" s="5"/>
    </row>
    <row r="53" spans="1:13" ht="15">
      <c r="A53" s="47"/>
      <c r="B53" s="5"/>
      <c r="C53" s="5"/>
      <c r="D53" s="5"/>
      <c r="E53" s="5"/>
      <c r="F53" s="5"/>
      <c r="G53" s="5"/>
      <c r="H53" s="5"/>
      <c r="I53" s="5"/>
      <c r="J53" s="5"/>
      <c r="K53" s="5"/>
      <c r="L53" s="5"/>
      <c r="M53" s="5"/>
    </row>
    <row r="54" spans="1:13" ht="15">
      <c r="A54" s="47"/>
      <c r="B54" s="5"/>
      <c r="C54" s="5"/>
      <c r="D54" s="5"/>
      <c r="E54" s="5"/>
      <c r="F54" s="5"/>
      <c r="G54" s="5"/>
      <c r="H54" s="5"/>
      <c r="I54" s="5"/>
      <c r="J54" s="5"/>
      <c r="K54" s="5"/>
      <c r="L54" s="5"/>
      <c r="M54" s="5"/>
    </row>
    <row r="55" spans="1:13" ht="15">
      <c r="A55" s="47"/>
      <c r="B55" s="5"/>
      <c r="C55" s="5"/>
      <c r="D55" s="5"/>
      <c r="E55" s="5"/>
      <c r="F55" s="5"/>
      <c r="G55" s="5"/>
      <c r="H55" s="5"/>
      <c r="I55" s="5"/>
      <c r="J55" s="5"/>
      <c r="K55" s="5"/>
      <c r="L55" s="5"/>
      <c r="M55" s="5"/>
    </row>
    <row r="56" spans="1:13" ht="15">
      <c r="A56" s="47"/>
      <c r="B56" s="5"/>
      <c r="C56" s="5"/>
      <c r="D56" s="5"/>
      <c r="E56" s="5"/>
      <c r="F56" s="5"/>
      <c r="G56" s="5"/>
      <c r="H56" s="5"/>
      <c r="I56" s="5"/>
      <c r="J56" s="5"/>
      <c r="K56" s="5"/>
      <c r="L56" s="5"/>
      <c r="M56" s="5"/>
    </row>
    <row r="57" spans="1:13" ht="15">
      <c r="A57" s="47"/>
      <c r="B57" s="5"/>
      <c r="C57" s="5"/>
      <c r="D57" s="5"/>
      <c r="E57" s="5"/>
      <c r="F57" s="5"/>
      <c r="G57" s="5"/>
      <c r="H57" s="5"/>
      <c r="I57" s="5"/>
      <c r="J57" s="5"/>
      <c r="K57" s="5"/>
      <c r="L57" s="5"/>
      <c r="M57" s="5"/>
    </row>
    <row r="58" spans="1:13" ht="15">
      <c r="A58" s="47"/>
      <c r="B58" s="5"/>
      <c r="C58" s="5"/>
      <c r="D58" s="5"/>
      <c r="E58" s="5"/>
      <c r="F58" s="5"/>
      <c r="G58" s="5"/>
      <c r="H58" s="5"/>
      <c r="I58" s="5"/>
      <c r="J58" s="5"/>
      <c r="K58" s="5"/>
      <c r="L58" s="5"/>
      <c r="M58" s="5"/>
    </row>
    <row r="59" spans="1:13" ht="15">
      <c r="A59" s="47"/>
      <c r="B59" s="5"/>
      <c r="C59" s="5"/>
      <c r="D59" s="5"/>
      <c r="E59" s="5"/>
      <c r="F59" s="5"/>
      <c r="G59" s="5"/>
      <c r="H59" s="5"/>
      <c r="I59" s="5"/>
      <c r="J59" s="5"/>
      <c r="K59" s="5"/>
      <c r="L59" s="5"/>
      <c r="M59" s="5"/>
    </row>
    <row r="60" spans="1:13" ht="15">
      <c r="A60" s="47"/>
      <c r="B60" s="5"/>
      <c r="C60" s="5"/>
      <c r="D60" s="5"/>
      <c r="E60" s="5"/>
      <c r="F60" s="5"/>
      <c r="G60" s="5"/>
      <c r="H60" s="5"/>
      <c r="I60" s="5"/>
      <c r="J60" s="5"/>
      <c r="K60" s="5"/>
      <c r="L60" s="5"/>
      <c r="M60" s="5"/>
    </row>
    <row r="61" spans="1:13" ht="15">
      <c r="A61" s="47"/>
      <c r="B61" s="5"/>
      <c r="C61" s="5"/>
      <c r="D61" s="5"/>
      <c r="E61" s="5"/>
      <c r="F61" s="5"/>
      <c r="G61" s="5"/>
      <c r="H61" s="5"/>
      <c r="I61" s="5"/>
      <c r="J61" s="5"/>
      <c r="K61" s="5"/>
      <c r="L61" s="5"/>
      <c r="M61" s="5"/>
    </row>
    <row r="62" spans="1:13" ht="15">
      <c r="A62" s="47"/>
      <c r="B62" s="5"/>
      <c r="C62" s="5"/>
      <c r="D62" s="5"/>
      <c r="E62" s="5"/>
      <c r="F62" s="5"/>
      <c r="G62" s="5"/>
      <c r="H62" s="5"/>
      <c r="I62" s="5"/>
      <c r="J62" s="5"/>
      <c r="K62" s="5"/>
      <c r="L62" s="5"/>
      <c r="M62" s="5"/>
    </row>
    <row r="63" spans="1:13" ht="15">
      <c r="A63" s="47"/>
      <c r="B63" s="5"/>
      <c r="C63" s="5"/>
      <c r="D63" s="5"/>
      <c r="E63" s="5"/>
      <c r="F63" s="5"/>
      <c r="G63" s="5"/>
      <c r="H63" s="5"/>
      <c r="I63" s="5"/>
      <c r="J63" s="5"/>
      <c r="K63" s="5"/>
      <c r="L63" s="5"/>
      <c r="M63" s="5"/>
    </row>
    <row r="64" spans="1:13" ht="15">
      <c r="A64" s="47"/>
      <c r="B64" s="5"/>
      <c r="C64" s="5"/>
      <c r="D64" s="5"/>
      <c r="E64" s="5"/>
      <c r="F64" s="5"/>
      <c r="G64" s="5"/>
      <c r="H64" s="5"/>
      <c r="I64" s="5"/>
      <c r="J64" s="5"/>
      <c r="K64" s="5"/>
      <c r="L64" s="5"/>
      <c r="M64" s="5"/>
    </row>
  </sheetData>
  <sheetProtection/>
  <mergeCells count="46">
    <mergeCell ref="L4:N4"/>
    <mergeCell ref="L5:N5"/>
    <mergeCell ref="A1:B1"/>
    <mergeCell ref="D1:K1"/>
    <mergeCell ref="L1:N1"/>
    <mergeCell ref="D2:K2"/>
    <mergeCell ref="L2:N2"/>
    <mergeCell ref="D3:K3"/>
    <mergeCell ref="L3:N3"/>
    <mergeCell ref="A6:B9"/>
    <mergeCell ref="C6:C9"/>
    <mergeCell ref="D6:N6"/>
    <mergeCell ref="D7:D9"/>
    <mergeCell ref="E7:G7"/>
    <mergeCell ref="H7:H9"/>
    <mergeCell ref="I7:I9"/>
    <mergeCell ref="J7:J9"/>
    <mergeCell ref="E8:E9"/>
    <mergeCell ref="F8:G8"/>
    <mergeCell ref="O8:P8"/>
    <mergeCell ref="A10:B10"/>
    <mergeCell ref="J28:M28"/>
    <mergeCell ref="I29:J29"/>
    <mergeCell ref="K29:M29"/>
    <mergeCell ref="I32:J32"/>
    <mergeCell ref="K7:K9"/>
    <mergeCell ref="L7:L9"/>
    <mergeCell ref="M7:M9"/>
    <mergeCell ref="N7:N9"/>
    <mergeCell ref="I33:J33"/>
    <mergeCell ref="A35:B35"/>
    <mergeCell ref="I35:J35"/>
    <mergeCell ref="A36:B36"/>
    <mergeCell ref="I36:J36"/>
    <mergeCell ref="A37:B37"/>
    <mergeCell ref="I37:J37"/>
    <mergeCell ref="B43:F43"/>
    <mergeCell ref="B44:F44"/>
    <mergeCell ref="B45:F45"/>
    <mergeCell ref="B46:F46"/>
    <mergeCell ref="A38:B38"/>
    <mergeCell ref="I38:J38"/>
    <mergeCell ref="A39:B39"/>
    <mergeCell ref="I39:J39"/>
    <mergeCell ref="I40:J40"/>
    <mergeCell ref="B42:F42"/>
  </mergeCells>
  <printOptions/>
  <pageMargins left="0.39" right="0.2" top="0.53" bottom="0.21" header="0.5" footer="0.37"/>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Y35"/>
  <sheetViews>
    <sheetView view="pageLayout" workbookViewId="0" topLeftCell="A10">
      <selection activeCell="L26" sqref="L26"/>
    </sheetView>
  </sheetViews>
  <sheetFormatPr defaultColWidth="9.140625" defaultRowHeight="12.75"/>
  <cols>
    <col min="1" max="1" width="4.00390625" style="118" customWidth="1"/>
    <col min="2" max="2" width="25.28125" style="118" customWidth="1"/>
    <col min="3" max="3" width="7.7109375" style="118" customWidth="1"/>
    <col min="4" max="4" width="7.421875" style="118" customWidth="1"/>
    <col min="5" max="5" width="7.57421875" style="118" customWidth="1"/>
    <col min="6" max="6" width="7.140625" style="118" customWidth="1"/>
    <col min="7" max="7" width="7.8515625" style="118" customWidth="1"/>
    <col min="8" max="8" width="7.28125" style="118" customWidth="1"/>
    <col min="9" max="9" width="7.421875" style="118" customWidth="1"/>
    <col min="10" max="10" width="7.8515625" style="118" customWidth="1"/>
    <col min="11" max="11" width="5.57421875" style="118" customWidth="1"/>
    <col min="12" max="12" width="7.28125" style="118" customWidth="1"/>
    <col min="13" max="14" width="6.7109375" style="118" customWidth="1"/>
    <col min="15" max="15" width="7.140625" style="118" customWidth="1"/>
    <col min="16" max="16" width="6.421875" style="118" customWidth="1"/>
    <col min="17" max="17" width="7.57421875" style="118" customWidth="1"/>
    <col min="18" max="18" width="7.8515625" style="118" customWidth="1"/>
    <col min="19" max="19" width="9.421875" style="118" customWidth="1"/>
    <col min="20" max="16384" width="9.140625" style="118" customWidth="1"/>
  </cols>
  <sheetData>
    <row r="1" spans="1:19" ht="20.25" customHeight="1">
      <c r="A1" s="173" t="s">
        <v>177</v>
      </c>
      <c r="B1" s="173"/>
      <c r="C1" s="173"/>
      <c r="D1" s="496" t="s">
        <v>178</v>
      </c>
      <c r="E1" s="496"/>
      <c r="F1" s="496"/>
      <c r="G1" s="496"/>
      <c r="H1" s="496"/>
      <c r="I1" s="496"/>
      <c r="J1" s="496"/>
      <c r="K1" s="496"/>
      <c r="L1" s="496"/>
      <c r="M1" s="496"/>
      <c r="N1" s="496"/>
      <c r="O1" s="568" t="s">
        <v>179</v>
      </c>
      <c r="P1" s="568"/>
      <c r="Q1" s="568"/>
      <c r="R1" s="568"/>
      <c r="S1" s="568"/>
    </row>
    <row r="2" spans="1:19" ht="17.25" customHeight="1">
      <c r="A2" s="573" t="s">
        <v>3</v>
      </c>
      <c r="B2" s="573"/>
      <c r="C2" s="573"/>
      <c r="D2" s="495" t="s">
        <v>379</v>
      </c>
      <c r="E2" s="495"/>
      <c r="F2" s="495"/>
      <c r="G2" s="495"/>
      <c r="H2" s="495"/>
      <c r="I2" s="495"/>
      <c r="J2" s="495"/>
      <c r="K2" s="495"/>
      <c r="L2" s="495"/>
      <c r="M2" s="495"/>
      <c r="N2" s="495"/>
      <c r="O2" s="574" t="s">
        <v>5</v>
      </c>
      <c r="P2" s="574"/>
      <c r="Q2" s="574"/>
      <c r="R2" s="574"/>
      <c r="S2" s="574"/>
    </row>
    <row r="3" spans="1:19" ht="15" customHeight="1">
      <c r="A3" s="173" t="s">
        <v>6</v>
      </c>
      <c r="B3" s="173"/>
      <c r="C3" s="173"/>
      <c r="D3" s="575" t="str">
        <f>Sheet1!B3</f>
        <v>Tháng 7 năm 2018</v>
      </c>
      <c r="E3" s="575"/>
      <c r="F3" s="575"/>
      <c r="G3" s="575"/>
      <c r="H3" s="575"/>
      <c r="I3" s="575"/>
      <c r="J3" s="575"/>
      <c r="K3" s="575"/>
      <c r="L3" s="575"/>
      <c r="M3" s="575"/>
      <c r="N3" s="575"/>
      <c r="O3" s="568" t="s">
        <v>180</v>
      </c>
      <c r="P3" s="568"/>
      <c r="Q3" s="568"/>
      <c r="R3" s="568"/>
      <c r="S3" s="568"/>
    </row>
    <row r="4" spans="1:19" ht="14.25" customHeight="1">
      <c r="A4" s="173" t="s">
        <v>181</v>
      </c>
      <c r="B4" s="173"/>
      <c r="C4" s="173"/>
      <c r="D4" s="575"/>
      <c r="E4" s="575"/>
      <c r="F4" s="575"/>
      <c r="G4" s="575"/>
      <c r="H4" s="575"/>
      <c r="I4" s="575"/>
      <c r="J4" s="575"/>
      <c r="K4" s="575"/>
      <c r="L4" s="575"/>
      <c r="M4" s="575"/>
      <c r="N4" s="575"/>
      <c r="O4" s="574" t="s">
        <v>10</v>
      </c>
      <c r="P4" s="574"/>
      <c r="Q4" s="574"/>
      <c r="R4" s="574"/>
      <c r="S4" s="574"/>
    </row>
    <row r="5" spans="2:19" ht="12.75" customHeight="1">
      <c r="B5" s="220"/>
      <c r="C5" s="220"/>
      <c r="P5" s="387" t="s">
        <v>182</v>
      </c>
      <c r="R5" s="221"/>
      <c r="S5" s="221"/>
    </row>
    <row r="6" spans="1:19" ht="22.5" customHeight="1">
      <c r="A6" s="527" t="s">
        <v>183</v>
      </c>
      <c r="B6" s="528"/>
      <c r="C6" s="562" t="s">
        <v>184</v>
      </c>
      <c r="D6" s="563"/>
      <c r="E6" s="564"/>
      <c r="F6" s="565" t="s">
        <v>34</v>
      </c>
      <c r="G6" s="543" t="s">
        <v>185</v>
      </c>
      <c r="H6" s="546" t="s">
        <v>38</v>
      </c>
      <c r="I6" s="547"/>
      <c r="J6" s="547"/>
      <c r="K6" s="547"/>
      <c r="L6" s="547"/>
      <c r="M6" s="547"/>
      <c r="N6" s="547"/>
      <c r="O6" s="547"/>
      <c r="P6" s="547"/>
      <c r="Q6" s="548"/>
      <c r="R6" s="561" t="s">
        <v>186</v>
      </c>
      <c r="S6" s="559" t="s">
        <v>187</v>
      </c>
    </row>
    <row r="7" spans="1:25" s="222" customFormat="1" ht="16.5" customHeight="1">
      <c r="A7" s="529"/>
      <c r="B7" s="530"/>
      <c r="C7" s="561" t="s">
        <v>188</v>
      </c>
      <c r="D7" s="569" t="s">
        <v>25</v>
      </c>
      <c r="E7" s="549"/>
      <c r="F7" s="566"/>
      <c r="G7" s="545"/>
      <c r="H7" s="543" t="s">
        <v>13</v>
      </c>
      <c r="I7" s="569" t="s">
        <v>40</v>
      </c>
      <c r="J7" s="570"/>
      <c r="K7" s="570"/>
      <c r="L7" s="570"/>
      <c r="M7" s="570"/>
      <c r="N7" s="570"/>
      <c r="O7" s="570"/>
      <c r="P7" s="571"/>
      <c r="Q7" s="549" t="s">
        <v>189</v>
      </c>
      <c r="R7" s="545"/>
      <c r="S7" s="560"/>
      <c r="T7" s="216"/>
      <c r="U7" s="216"/>
      <c r="V7" s="216"/>
      <c r="W7" s="216"/>
      <c r="X7" s="216"/>
      <c r="Y7" s="216"/>
    </row>
    <row r="8" spans="1:19" ht="15.75" customHeight="1">
      <c r="A8" s="529"/>
      <c r="B8" s="530"/>
      <c r="C8" s="545"/>
      <c r="D8" s="567"/>
      <c r="E8" s="551"/>
      <c r="F8" s="566"/>
      <c r="G8" s="545"/>
      <c r="H8" s="545"/>
      <c r="I8" s="543" t="s">
        <v>13</v>
      </c>
      <c r="J8" s="577" t="s">
        <v>25</v>
      </c>
      <c r="K8" s="578"/>
      <c r="L8" s="578"/>
      <c r="M8" s="578"/>
      <c r="N8" s="578"/>
      <c r="O8" s="578"/>
      <c r="P8" s="576"/>
      <c r="Q8" s="550"/>
      <c r="R8" s="545"/>
      <c r="S8" s="560"/>
    </row>
    <row r="9" spans="1:19" ht="15.75" customHeight="1">
      <c r="A9" s="529"/>
      <c r="B9" s="530"/>
      <c r="C9" s="545"/>
      <c r="D9" s="561" t="s">
        <v>190</v>
      </c>
      <c r="E9" s="561" t="s">
        <v>191</v>
      </c>
      <c r="F9" s="566"/>
      <c r="G9" s="545"/>
      <c r="H9" s="545"/>
      <c r="I9" s="545"/>
      <c r="J9" s="576" t="s">
        <v>192</v>
      </c>
      <c r="K9" s="559" t="s">
        <v>193</v>
      </c>
      <c r="L9" s="560" t="s">
        <v>46</v>
      </c>
      <c r="M9" s="543" t="s">
        <v>194</v>
      </c>
      <c r="N9" s="543" t="s">
        <v>50</v>
      </c>
      <c r="O9" s="543" t="s">
        <v>195</v>
      </c>
      <c r="P9" s="543" t="s">
        <v>196</v>
      </c>
      <c r="Q9" s="550"/>
      <c r="R9" s="545"/>
      <c r="S9" s="560"/>
    </row>
    <row r="10" spans="1:19" ht="60.75" customHeight="1">
      <c r="A10" s="531"/>
      <c r="B10" s="532"/>
      <c r="C10" s="544"/>
      <c r="D10" s="544"/>
      <c r="E10" s="544"/>
      <c r="F10" s="567"/>
      <c r="G10" s="544"/>
      <c r="H10" s="544"/>
      <c r="I10" s="544"/>
      <c r="J10" s="576"/>
      <c r="K10" s="559"/>
      <c r="L10" s="560"/>
      <c r="M10" s="544"/>
      <c r="N10" s="544" t="s">
        <v>50</v>
      </c>
      <c r="O10" s="544" t="s">
        <v>195</v>
      </c>
      <c r="P10" s="544" t="s">
        <v>196</v>
      </c>
      <c r="Q10" s="551"/>
      <c r="R10" s="544"/>
      <c r="S10" s="560"/>
    </row>
    <row r="11" spans="1:19" ht="11.25" customHeight="1">
      <c r="A11" s="555" t="s">
        <v>64</v>
      </c>
      <c r="B11" s="556"/>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row>
    <row r="12" spans="1:19" s="141" customFormat="1" ht="22.5" customHeight="1">
      <c r="A12" s="557" t="s">
        <v>24</v>
      </c>
      <c r="B12" s="558"/>
      <c r="C12" s="397">
        <v>5386</v>
      </c>
      <c r="D12" s="397">
        <v>4771</v>
      </c>
      <c r="E12" s="397">
        <v>615</v>
      </c>
      <c r="F12" s="397">
        <v>20</v>
      </c>
      <c r="G12" s="397">
        <v>0</v>
      </c>
      <c r="H12" s="397">
        <v>5366</v>
      </c>
      <c r="I12" s="397">
        <v>3683</v>
      </c>
      <c r="J12" s="397">
        <v>617</v>
      </c>
      <c r="K12" s="397">
        <v>54</v>
      </c>
      <c r="L12" s="397">
        <v>2949</v>
      </c>
      <c r="M12" s="397">
        <v>29</v>
      </c>
      <c r="N12" s="397">
        <v>23</v>
      </c>
      <c r="O12" s="397">
        <v>0</v>
      </c>
      <c r="P12" s="397">
        <v>11</v>
      </c>
      <c r="Q12" s="397">
        <v>1683</v>
      </c>
      <c r="R12" s="397">
        <v>4695</v>
      </c>
      <c r="S12" s="411">
        <f>(J12+K12)/I12</f>
        <v>0.18218843334238394</v>
      </c>
    </row>
    <row r="13" spans="1:19" ht="14.25" customHeight="1">
      <c r="A13" s="224" t="s">
        <v>29</v>
      </c>
      <c r="B13" s="225" t="s">
        <v>197</v>
      </c>
      <c r="C13" s="397">
        <v>116</v>
      </c>
      <c r="D13" s="398">
        <v>96</v>
      </c>
      <c r="E13" s="398">
        <v>20</v>
      </c>
      <c r="F13" s="398">
        <v>1</v>
      </c>
      <c r="G13" s="398">
        <v>0</v>
      </c>
      <c r="H13" s="397">
        <v>115</v>
      </c>
      <c r="I13" s="397">
        <v>78</v>
      </c>
      <c r="J13" s="398">
        <v>9</v>
      </c>
      <c r="K13" s="398">
        <v>0</v>
      </c>
      <c r="L13" s="398">
        <v>50</v>
      </c>
      <c r="M13" s="398">
        <v>2</v>
      </c>
      <c r="N13" s="398">
        <v>14</v>
      </c>
      <c r="O13" s="398">
        <v>0</v>
      </c>
      <c r="P13" s="398">
        <v>3</v>
      </c>
      <c r="Q13" s="398">
        <v>37</v>
      </c>
      <c r="R13" s="397">
        <v>106</v>
      </c>
      <c r="S13" s="412">
        <f aca="true" t="shared" si="0" ref="S13:S22">(J13+K13)/I13</f>
        <v>0.11538461538461539</v>
      </c>
    </row>
    <row r="14" spans="1:19" ht="14.25" customHeight="1">
      <c r="A14" s="224" t="s">
        <v>33</v>
      </c>
      <c r="B14" s="225" t="s">
        <v>198</v>
      </c>
      <c r="C14" s="397">
        <v>5270</v>
      </c>
      <c r="D14" s="397">
        <v>4675</v>
      </c>
      <c r="E14" s="397">
        <v>595</v>
      </c>
      <c r="F14" s="397">
        <v>19</v>
      </c>
      <c r="G14" s="397">
        <v>0</v>
      </c>
      <c r="H14" s="397">
        <v>5251</v>
      </c>
      <c r="I14" s="397">
        <v>3605</v>
      </c>
      <c r="J14" s="397">
        <v>608</v>
      </c>
      <c r="K14" s="397">
        <v>54</v>
      </c>
      <c r="L14" s="397">
        <v>2899</v>
      </c>
      <c r="M14" s="397">
        <v>27</v>
      </c>
      <c r="N14" s="397">
        <v>9</v>
      </c>
      <c r="O14" s="397">
        <v>0</v>
      </c>
      <c r="P14" s="397">
        <v>8</v>
      </c>
      <c r="Q14" s="397">
        <v>1646</v>
      </c>
      <c r="R14" s="397">
        <v>4589</v>
      </c>
      <c r="S14" s="411">
        <f t="shared" si="0"/>
        <v>0.18363384188626908</v>
      </c>
    </row>
    <row r="15" spans="1:19" ht="14.25" customHeight="1">
      <c r="A15" s="224" t="s">
        <v>39</v>
      </c>
      <c r="B15" s="225" t="s">
        <v>199</v>
      </c>
      <c r="C15" s="397">
        <v>745</v>
      </c>
      <c r="D15" s="398">
        <v>626</v>
      </c>
      <c r="E15" s="398">
        <v>119</v>
      </c>
      <c r="F15" s="398">
        <v>4</v>
      </c>
      <c r="G15" s="398">
        <v>0</v>
      </c>
      <c r="H15" s="398">
        <v>741</v>
      </c>
      <c r="I15" s="398">
        <v>446</v>
      </c>
      <c r="J15" s="398">
        <v>65</v>
      </c>
      <c r="K15" s="398">
        <v>4</v>
      </c>
      <c r="L15" s="398">
        <v>366</v>
      </c>
      <c r="M15" s="398">
        <v>9</v>
      </c>
      <c r="N15" s="398">
        <v>2</v>
      </c>
      <c r="O15" s="398">
        <v>0</v>
      </c>
      <c r="P15" s="398">
        <v>0</v>
      </c>
      <c r="Q15" s="398">
        <v>295</v>
      </c>
      <c r="R15" s="397">
        <v>672</v>
      </c>
      <c r="S15" s="412">
        <f t="shared" si="0"/>
        <v>0.1547085201793722</v>
      </c>
    </row>
    <row r="16" spans="1:19" ht="14.25" customHeight="1">
      <c r="A16" s="224" t="s">
        <v>55</v>
      </c>
      <c r="B16" s="225" t="s">
        <v>200</v>
      </c>
      <c r="C16" s="397">
        <v>401</v>
      </c>
      <c r="D16" s="398">
        <v>359</v>
      </c>
      <c r="E16" s="398">
        <v>42</v>
      </c>
      <c r="F16" s="398">
        <v>3</v>
      </c>
      <c r="G16" s="398">
        <v>0</v>
      </c>
      <c r="H16" s="398">
        <v>398</v>
      </c>
      <c r="I16" s="398">
        <v>298</v>
      </c>
      <c r="J16" s="398">
        <v>53</v>
      </c>
      <c r="K16" s="398">
        <v>8</v>
      </c>
      <c r="L16" s="398">
        <v>233</v>
      </c>
      <c r="M16" s="398">
        <v>1</v>
      </c>
      <c r="N16" s="398">
        <v>1</v>
      </c>
      <c r="O16" s="398">
        <v>0</v>
      </c>
      <c r="P16" s="398">
        <v>2</v>
      </c>
      <c r="Q16" s="398">
        <v>100</v>
      </c>
      <c r="R16" s="397">
        <v>337</v>
      </c>
      <c r="S16" s="412">
        <f t="shared" si="0"/>
        <v>0.20469798657718122</v>
      </c>
    </row>
    <row r="17" spans="1:19" ht="14.25" customHeight="1">
      <c r="A17" s="224" t="s">
        <v>57</v>
      </c>
      <c r="B17" s="225" t="s">
        <v>201</v>
      </c>
      <c r="C17" s="397">
        <v>468</v>
      </c>
      <c r="D17" s="398">
        <v>401</v>
      </c>
      <c r="E17" s="398">
        <v>67</v>
      </c>
      <c r="F17" s="398">
        <v>2</v>
      </c>
      <c r="G17" s="398">
        <v>0</v>
      </c>
      <c r="H17" s="398">
        <v>466</v>
      </c>
      <c r="I17" s="398">
        <v>350</v>
      </c>
      <c r="J17" s="398">
        <v>71</v>
      </c>
      <c r="K17" s="398">
        <v>11</v>
      </c>
      <c r="L17" s="398">
        <v>267</v>
      </c>
      <c r="M17" s="398">
        <v>0</v>
      </c>
      <c r="N17" s="398">
        <v>1</v>
      </c>
      <c r="O17" s="398">
        <v>0</v>
      </c>
      <c r="P17" s="398">
        <v>0</v>
      </c>
      <c r="Q17" s="398">
        <v>116</v>
      </c>
      <c r="R17" s="397">
        <v>384</v>
      </c>
      <c r="S17" s="412">
        <f t="shared" si="0"/>
        <v>0.2342857142857143</v>
      </c>
    </row>
    <row r="18" spans="1:19" ht="14.25" customHeight="1">
      <c r="A18" s="224" t="s">
        <v>83</v>
      </c>
      <c r="B18" s="225" t="s">
        <v>202</v>
      </c>
      <c r="C18" s="397">
        <v>632</v>
      </c>
      <c r="D18" s="398">
        <v>574</v>
      </c>
      <c r="E18" s="398">
        <v>58</v>
      </c>
      <c r="F18" s="398">
        <v>0</v>
      </c>
      <c r="G18" s="398">
        <v>0</v>
      </c>
      <c r="H18" s="398">
        <v>632</v>
      </c>
      <c r="I18" s="398">
        <v>449</v>
      </c>
      <c r="J18" s="398">
        <v>71</v>
      </c>
      <c r="K18" s="398">
        <v>3</v>
      </c>
      <c r="L18" s="398">
        <v>373</v>
      </c>
      <c r="M18" s="398">
        <v>0</v>
      </c>
      <c r="N18" s="398">
        <v>2</v>
      </c>
      <c r="O18" s="398">
        <v>0</v>
      </c>
      <c r="P18" s="398">
        <v>0</v>
      </c>
      <c r="Q18" s="398">
        <v>183</v>
      </c>
      <c r="R18" s="397">
        <v>558</v>
      </c>
      <c r="S18" s="412">
        <f t="shared" si="0"/>
        <v>0.16481069042316257</v>
      </c>
    </row>
    <row r="19" spans="1:19" ht="14.25" customHeight="1">
      <c r="A19" s="224" t="s">
        <v>95</v>
      </c>
      <c r="B19" s="225" t="s">
        <v>203</v>
      </c>
      <c r="C19" s="397">
        <v>887</v>
      </c>
      <c r="D19" s="398">
        <v>796</v>
      </c>
      <c r="E19" s="398">
        <v>91</v>
      </c>
      <c r="F19" s="398">
        <v>0</v>
      </c>
      <c r="G19" s="398">
        <v>0</v>
      </c>
      <c r="H19" s="398">
        <v>887</v>
      </c>
      <c r="I19" s="398">
        <v>482</v>
      </c>
      <c r="J19" s="398">
        <v>83</v>
      </c>
      <c r="K19" s="398">
        <v>11</v>
      </c>
      <c r="L19" s="398">
        <v>374</v>
      </c>
      <c r="M19" s="398">
        <v>8</v>
      </c>
      <c r="N19" s="398">
        <v>0</v>
      </c>
      <c r="O19" s="398">
        <v>0</v>
      </c>
      <c r="P19" s="398">
        <v>6</v>
      </c>
      <c r="Q19" s="398">
        <v>405</v>
      </c>
      <c r="R19" s="397">
        <v>793</v>
      </c>
      <c r="S19" s="412">
        <f t="shared" si="0"/>
        <v>0.1950207468879668</v>
      </c>
    </row>
    <row r="20" spans="1:19" ht="14.25" customHeight="1">
      <c r="A20" s="224" t="s">
        <v>204</v>
      </c>
      <c r="B20" s="225" t="s">
        <v>205</v>
      </c>
      <c r="C20" s="397">
        <v>577</v>
      </c>
      <c r="D20" s="398">
        <v>473</v>
      </c>
      <c r="E20" s="398">
        <v>104</v>
      </c>
      <c r="F20" s="398">
        <v>7</v>
      </c>
      <c r="G20" s="398">
        <v>0</v>
      </c>
      <c r="H20" s="398">
        <v>570</v>
      </c>
      <c r="I20" s="398">
        <v>400</v>
      </c>
      <c r="J20" s="398">
        <v>98</v>
      </c>
      <c r="K20" s="398">
        <v>6</v>
      </c>
      <c r="L20" s="398">
        <v>293</v>
      </c>
      <c r="M20" s="398">
        <v>1</v>
      </c>
      <c r="N20" s="398">
        <v>2</v>
      </c>
      <c r="O20" s="398">
        <v>0</v>
      </c>
      <c r="P20" s="398">
        <v>0</v>
      </c>
      <c r="Q20" s="398">
        <v>170</v>
      </c>
      <c r="R20" s="397">
        <v>466</v>
      </c>
      <c r="S20" s="412">
        <f t="shared" si="0"/>
        <v>0.26</v>
      </c>
    </row>
    <row r="21" spans="1:19" ht="14.25" customHeight="1">
      <c r="A21" s="224" t="s">
        <v>143</v>
      </c>
      <c r="B21" s="225" t="s">
        <v>206</v>
      </c>
      <c r="C21" s="397">
        <v>989</v>
      </c>
      <c r="D21" s="398">
        <v>935</v>
      </c>
      <c r="E21" s="398">
        <v>54</v>
      </c>
      <c r="F21" s="398">
        <v>0</v>
      </c>
      <c r="G21" s="398">
        <v>0</v>
      </c>
      <c r="H21" s="398">
        <v>989</v>
      </c>
      <c r="I21" s="398">
        <v>777</v>
      </c>
      <c r="J21" s="398">
        <v>99</v>
      </c>
      <c r="K21" s="398">
        <v>1</v>
      </c>
      <c r="L21" s="398">
        <v>674</v>
      </c>
      <c r="M21" s="398">
        <v>2</v>
      </c>
      <c r="N21" s="398">
        <v>1</v>
      </c>
      <c r="O21" s="398">
        <v>0</v>
      </c>
      <c r="P21" s="398">
        <v>0</v>
      </c>
      <c r="Q21" s="398">
        <v>212</v>
      </c>
      <c r="R21" s="397">
        <v>889</v>
      </c>
      <c r="S21" s="412">
        <f t="shared" si="0"/>
        <v>0.1287001287001287</v>
      </c>
    </row>
    <row r="22" spans="1:19" ht="14.25" customHeight="1">
      <c r="A22" s="224" t="s">
        <v>207</v>
      </c>
      <c r="B22" s="225" t="s">
        <v>208</v>
      </c>
      <c r="C22" s="397">
        <v>571</v>
      </c>
      <c r="D22" s="398">
        <v>511</v>
      </c>
      <c r="E22" s="398">
        <v>60</v>
      </c>
      <c r="F22" s="398">
        <v>3</v>
      </c>
      <c r="G22" s="398">
        <v>0</v>
      </c>
      <c r="H22" s="398">
        <v>568</v>
      </c>
      <c r="I22" s="398">
        <v>403</v>
      </c>
      <c r="J22" s="398">
        <v>68</v>
      </c>
      <c r="K22" s="398">
        <v>10</v>
      </c>
      <c r="L22" s="398">
        <v>319</v>
      </c>
      <c r="M22" s="398">
        <v>6</v>
      </c>
      <c r="N22" s="398">
        <v>0</v>
      </c>
      <c r="O22" s="398">
        <v>0</v>
      </c>
      <c r="P22" s="398">
        <v>0</v>
      </c>
      <c r="Q22" s="398">
        <v>165</v>
      </c>
      <c r="R22" s="397">
        <v>490</v>
      </c>
      <c r="S22" s="412">
        <f t="shared" si="0"/>
        <v>0.1935483870967742</v>
      </c>
    </row>
    <row r="23" spans="2:19" s="152" customFormat="1" ht="22.5" customHeight="1">
      <c r="B23" s="552" t="str">
        <f>Sheet1!B8</f>
        <v>Hậu Giang, ngày 03 tháng 8 năm 2018</v>
      </c>
      <c r="C23" s="552"/>
      <c r="D23" s="552"/>
      <c r="E23" s="552"/>
      <c r="F23" s="386"/>
      <c r="G23" s="386"/>
      <c r="H23" s="386"/>
      <c r="I23" s="386"/>
      <c r="J23" s="386"/>
      <c r="K23" s="553" t="str">
        <f>B23</f>
        <v>Hậu Giang, ngày 03 tháng 8 năm 2018</v>
      </c>
      <c r="L23" s="553"/>
      <c r="M23" s="553"/>
      <c r="N23" s="553"/>
      <c r="O23" s="553"/>
      <c r="P23" s="553"/>
      <c r="Q23" s="553"/>
      <c r="R23" s="553"/>
      <c r="S23" s="553"/>
    </row>
    <row r="24" spans="1:19" s="227" customFormat="1" ht="33.75" customHeight="1">
      <c r="A24" s="226"/>
      <c r="B24" s="579" t="s">
        <v>174</v>
      </c>
      <c r="C24" s="579"/>
      <c r="D24" s="579"/>
      <c r="E24" s="579"/>
      <c r="F24" s="388"/>
      <c r="G24" s="388"/>
      <c r="H24" s="388"/>
      <c r="I24" s="388"/>
      <c r="J24" s="388"/>
      <c r="K24" s="579" t="s">
        <v>104</v>
      </c>
      <c r="L24" s="580"/>
      <c r="M24" s="580"/>
      <c r="N24" s="580"/>
      <c r="O24" s="580"/>
      <c r="P24" s="580"/>
      <c r="Q24" s="580"/>
      <c r="R24" s="580"/>
      <c r="S24" s="580"/>
    </row>
    <row r="25" spans="2:19" ht="16.5" customHeight="1">
      <c r="B25" s="507"/>
      <c r="C25" s="507"/>
      <c r="D25" s="507"/>
      <c r="E25" s="173"/>
      <c r="F25" s="173"/>
      <c r="G25" s="173"/>
      <c r="H25" s="173"/>
      <c r="I25" s="173"/>
      <c r="J25" s="173"/>
      <c r="K25" s="173"/>
      <c r="L25" s="173"/>
      <c r="M25" s="173"/>
      <c r="N25" s="508"/>
      <c r="O25" s="508"/>
      <c r="P25" s="508"/>
      <c r="Q25" s="508"/>
      <c r="R25" s="508"/>
      <c r="S25" s="508"/>
    </row>
    <row r="26" spans="6:17" ht="16.5" customHeight="1">
      <c r="F26" s="173"/>
      <c r="G26" s="173"/>
      <c r="H26" s="173"/>
      <c r="I26" s="173"/>
      <c r="J26" s="173"/>
      <c r="K26" s="173"/>
      <c r="L26" s="173"/>
      <c r="M26" s="173"/>
      <c r="N26" s="173"/>
      <c r="O26" s="173"/>
      <c r="P26" s="173"/>
      <c r="Q26" s="173"/>
    </row>
    <row r="27" spans="2:19" ht="16.5" customHeight="1">
      <c r="B27" s="572" t="s">
        <v>382</v>
      </c>
      <c r="C27" s="572"/>
      <c r="D27" s="572"/>
      <c r="E27" s="572"/>
      <c r="F27" s="173"/>
      <c r="G27" s="173"/>
      <c r="H27" s="173"/>
      <c r="I27" s="173"/>
      <c r="J27" s="173"/>
      <c r="K27" s="572"/>
      <c r="L27" s="572"/>
      <c r="M27" s="572"/>
      <c r="N27" s="572"/>
      <c r="O27" s="572"/>
      <c r="P27" s="572"/>
      <c r="Q27" s="572"/>
      <c r="R27" s="572"/>
      <c r="S27" s="572"/>
    </row>
    <row r="28" spans="2:17" ht="16.5" customHeight="1">
      <c r="B28" s="416"/>
      <c r="D28" s="173"/>
      <c r="E28" s="173"/>
      <c r="F28" s="173"/>
      <c r="G28" s="173"/>
      <c r="H28" s="173"/>
      <c r="I28" s="173"/>
      <c r="J28" s="173"/>
      <c r="K28" s="173"/>
      <c r="L28" s="173"/>
      <c r="M28" s="173"/>
      <c r="N28" s="173"/>
      <c r="O28" s="173"/>
      <c r="P28" s="173"/>
      <c r="Q28" s="173"/>
    </row>
    <row r="29" spans="1:17" ht="14.25" hidden="1">
      <c r="A29" s="168" t="s">
        <v>105</v>
      </c>
      <c r="D29" s="173"/>
      <c r="E29" s="173"/>
      <c r="F29" s="173"/>
      <c r="G29" s="173"/>
      <c r="H29" s="173"/>
      <c r="I29" s="173"/>
      <c r="J29" s="173"/>
      <c r="K29" s="173"/>
      <c r="L29" s="173"/>
      <c r="M29" s="173"/>
      <c r="N29" s="173"/>
      <c r="O29" s="173"/>
      <c r="P29" s="173"/>
      <c r="Q29" s="173"/>
    </row>
    <row r="30" spans="2:17" ht="15" hidden="1">
      <c r="B30" s="554" t="s">
        <v>209</v>
      </c>
      <c r="C30" s="554"/>
      <c r="D30" s="554"/>
      <c r="E30" s="554"/>
      <c r="F30" s="554"/>
      <c r="G30" s="554"/>
      <c r="H30" s="554"/>
      <c r="I30" s="554"/>
      <c r="J30" s="554"/>
      <c r="K30" s="554"/>
      <c r="L30" s="554"/>
      <c r="M30" s="554"/>
      <c r="N30" s="554"/>
      <c r="O30" s="554"/>
      <c r="P30" s="173"/>
      <c r="Q30" s="173"/>
    </row>
    <row r="31" spans="2:17" ht="15" hidden="1">
      <c r="B31" s="554" t="s">
        <v>210</v>
      </c>
      <c r="C31" s="554"/>
      <c r="D31" s="554"/>
      <c r="E31" s="554"/>
      <c r="F31" s="554"/>
      <c r="G31" s="554"/>
      <c r="H31" s="554"/>
      <c r="I31" s="554"/>
      <c r="J31" s="554"/>
      <c r="K31" s="554"/>
      <c r="L31" s="554"/>
      <c r="M31" s="554"/>
      <c r="N31" s="554"/>
      <c r="O31" s="554"/>
      <c r="P31" s="173"/>
      <c r="Q31" s="173"/>
    </row>
    <row r="32" spans="2:17" ht="15" hidden="1">
      <c r="B32" s="554" t="s">
        <v>211</v>
      </c>
      <c r="C32" s="554"/>
      <c r="D32" s="554"/>
      <c r="E32" s="554"/>
      <c r="F32" s="554"/>
      <c r="G32" s="554"/>
      <c r="H32" s="554"/>
      <c r="I32" s="554"/>
      <c r="J32" s="554"/>
      <c r="K32" s="554"/>
      <c r="L32" s="554"/>
      <c r="M32" s="554"/>
      <c r="N32" s="554"/>
      <c r="O32" s="554"/>
      <c r="P32" s="173"/>
      <c r="Q32" s="173"/>
    </row>
    <row r="33" spans="1:16" ht="15.75" customHeight="1" hidden="1">
      <c r="A33" s="228"/>
      <c r="B33" s="581" t="s">
        <v>212</v>
      </c>
      <c r="C33" s="581"/>
      <c r="D33" s="581"/>
      <c r="E33" s="581"/>
      <c r="F33" s="581"/>
      <c r="G33" s="581"/>
      <c r="H33" s="581"/>
      <c r="I33" s="581"/>
      <c r="J33" s="581"/>
      <c r="K33" s="581"/>
      <c r="L33" s="581"/>
      <c r="M33" s="581"/>
      <c r="N33" s="581"/>
      <c r="O33" s="581"/>
      <c r="P33" s="228"/>
    </row>
    <row r="34" spans="1:16" ht="15.75" customHeight="1">
      <c r="A34" s="228"/>
      <c r="B34" s="415"/>
      <c r="C34" s="415"/>
      <c r="D34" s="415"/>
      <c r="E34" s="415"/>
      <c r="F34" s="415"/>
      <c r="G34" s="415"/>
      <c r="H34" s="415"/>
      <c r="I34" s="415"/>
      <c r="J34" s="415"/>
      <c r="K34" s="415"/>
      <c r="L34" s="415"/>
      <c r="M34" s="415"/>
      <c r="N34" s="415"/>
      <c r="O34" s="415"/>
      <c r="P34" s="228"/>
    </row>
    <row r="35" spans="1:19" ht="16.5">
      <c r="A35" s="228"/>
      <c r="B35" s="582" t="str">
        <f>Sheet1!B5</f>
        <v>Phạm Hữu Huy</v>
      </c>
      <c r="C35" s="582"/>
      <c r="D35" s="582"/>
      <c r="E35" s="582"/>
      <c r="F35" s="229"/>
      <c r="G35" s="229"/>
      <c r="H35" s="229"/>
      <c r="I35" s="229"/>
      <c r="J35" s="229"/>
      <c r="K35" s="495" t="s">
        <v>111</v>
      </c>
      <c r="L35" s="495"/>
      <c r="M35" s="495"/>
      <c r="N35" s="495"/>
      <c r="O35" s="495"/>
      <c r="P35" s="495"/>
      <c r="Q35" s="495"/>
      <c r="R35" s="495"/>
      <c r="S35" s="495"/>
    </row>
  </sheetData>
  <sheetProtection/>
  <mergeCells count="47">
    <mergeCell ref="B24:E24"/>
    <mergeCell ref="K24:S24"/>
    <mergeCell ref="B25:D25"/>
    <mergeCell ref="N25:S25"/>
    <mergeCell ref="B33:O33"/>
    <mergeCell ref="B35:E35"/>
    <mergeCell ref="K35:S35"/>
    <mergeCell ref="B31:O31"/>
    <mergeCell ref="B32:O32"/>
    <mergeCell ref="K27:S27"/>
    <mergeCell ref="B27:E27"/>
    <mergeCell ref="A2:C2"/>
    <mergeCell ref="D2:N2"/>
    <mergeCell ref="O2:S2"/>
    <mergeCell ref="D3:N4"/>
    <mergeCell ref="O3:S3"/>
    <mergeCell ref="O4:S4"/>
    <mergeCell ref="R6:R10"/>
    <mergeCell ref="J9:J10"/>
    <mergeCell ref="J8:P8"/>
    <mergeCell ref="D9:D10"/>
    <mergeCell ref="E9:E10"/>
    <mergeCell ref="D1:N1"/>
    <mergeCell ref="O1:S1"/>
    <mergeCell ref="K9:K10"/>
    <mergeCell ref="L9:L10"/>
    <mergeCell ref="M9:M10"/>
    <mergeCell ref="D7:E8"/>
    <mergeCell ref="H7:H10"/>
    <mergeCell ref="I7:P7"/>
    <mergeCell ref="B23:E23"/>
    <mergeCell ref="K23:S23"/>
    <mergeCell ref="B30:O30"/>
    <mergeCell ref="A11:B11"/>
    <mergeCell ref="A12:B12"/>
    <mergeCell ref="S6:S10"/>
    <mergeCell ref="C7:C10"/>
    <mergeCell ref="A6:B10"/>
    <mergeCell ref="C6:E6"/>
    <mergeCell ref="F6:F10"/>
    <mergeCell ref="N9:N10"/>
    <mergeCell ref="O9:O10"/>
    <mergeCell ref="P9:P10"/>
    <mergeCell ref="G6:G10"/>
    <mergeCell ref="H6:Q6"/>
    <mergeCell ref="Q7:Q10"/>
    <mergeCell ref="I8:I10"/>
  </mergeCells>
  <printOptions/>
  <pageMargins left="0.28" right="0.12864583333333332" top="0.42" bottom="0.21" header="0.3" footer="0.3"/>
  <pageSetup horizontalDpi="600" verticalDpi="600" orientation="landscape" paperSize="9" scale="94" r:id="rId2"/>
  <drawing r:id="rId1"/>
</worksheet>
</file>

<file path=xl/worksheets/sheet11.xml><?xml version="1.0" encoding="utf-8"?>
<worksheet xmlns="http://schemas.openxmlformats.org/spreadsheetml/2006/main" xmlns:r="http://schemas.openxmlformats.org/officeDocument/2006/relationships">
  <dimension ref="A1:AC32"/>
  <sheetViews>
    <sheetView tabSelected="1" zoomScale="80" zoomScaleNormal="80" workbookViewId="0" topLeftCell="A1">
      <selection activeCell="M27" sqref="M27:S27"/>
    </sheetView>
  </sheetViews>
  <sheetFormatPr defaultColWidth="9.140625" defaultRowHeight="12.75"/>
  <cols>
    <col min="1" max="1" width="4.00390625" style="118" customWidth="1"/>
    <col min="2" max="2" width="29.57421875" style="118" customWidth="1"/>
    <col min="3" max="3" width="15.57421875" style="118" customWidth="1"/>
    <col min="4" max="5" width="14.7109375" style="118" customWidth="1"/>
    <col min="6" max="6" width="11.8515625" style="118" customWidth="1"/>
    <col min="7" max="7" width="9.8515625" style="118" customWidth="1"/>
    <col min="8" max="8" width="14.421875" style="118" customWidth="1"/>
    <col min="9" max="9" width="14.140625" style="118" customWidth="1"/>
    <col min="10" max="10" width="12.28125" style="118" customWidth="1"/>
    <col min="11" max="11" width="11.421875" style="118" customWidth="1"/>
    <col min="12" max="12" width="9.140625" style="118" customWidth="1"/>
    <col min="13" max="13" width="12.421875" style="118" customWidth="1"/>
    <col min="14" max="14" width="11.8515625" style="118" customWidth="1"/>
    <col min="15" max="15" width="12.00390625" style="118" customWidth="1"/>
    <col min="16" max="16" width="9.421875" style="118" customWidth="1"/>
    <col min="17" max="17" width="12.140625" style="118" customWidth="1"/>
    <col min="18" max="18" width="12.8515625" style="118" customWidth="1"/>
    <col min="19" max="19" width="13.7109375" style="118" customWidth="1"/>
    <col min="20" max="20" width="8.28125" style="118" customWidth="1"/>
    <col min="21" max="16384" width="9.140625" style="118" customWidth="1"/>
  </cols>
  <sheetData>
    <row r="1" spans="1:20" ht="26.25" customHeight="1">
      <c r="A1" s="173" t="s">
        <v>213</v>
      </c>
      <c r="B1" s="173"/>
      <c r="C1" s="173"/>
      <c r="E1" s="496" t="s">
        <v>214</v>
      </c>
      <c r="F1" s="496"/>
      <c r="G1" s="496"/>
      <c r="H1" s="496"/>
      <c r="I1" s="496"/>
      <c r="J1" s="496"/>
      <c r="K1" s="496"/>
      <c r="L1" s="496"/>
      <c r="M1" s="496"/>
      <c r="N1" s="496"/>
      <c r="O1" s="496"/>
      <c r="P1" s="496"/>
      <c r="Q1" s="568" t="s">
        <v>215</v>
      </c>
      <c r="R1" s="598"/>
      <c r="S1" s="598"/>
      <c r="T1" s="598"/>
    </row>
    <row r="2" spans="1:20" ht="17.25" customHeight="1">
      <c r="A2" s="573" t="s">
        <v>3</v>
      </c>
      <c r="B2" s="573"/>
      <c r="C2" s="573"/>
      <c r="D2" s="573"/>
      <c r="E2" s="495" t="s">
        <v>379</v>
      </c>
      <c r="F2" s="495"/>
      <c r="G2" s="495"/>
      <c r="H2" s="495"/>
      <c r="I2" s="495"/>
      <c r="J2" s="495"/>
      <c r="K2" s="495"/>
      <c r="L2" s="495"/>
      <c r="M2" s="495"/>
      <c r="N2" s="495"/>
      <c r="O2" s="495"/>
      <c r="P2" s="495"/>
      <c r="Q2" s="574" t="s">
        <v>216</v>
      </c>
      <c r="R2" s="592"/>
      <c r="S2" s="592"/>
      <c r="T2" s="592"/>
    </row>
    <row r="3" spans="1:20" ht="15" customHeight="1">
      <c r="A3" s="573" t="s">
        <v>6</v>
      </c>
      <c r="B3" s="573"/>
      <c r="C3" s="573"/>
      <c r="D3" s="573"/>
      <c r="E3" s="575" t="str">
        <f>Sheet1!B3</f>
        <v>Tháng 7 năm 2018</v>
      </c>
      <c r="F3" s="575"/>
      <c r="G3" s="575"/>
      <c r="H3" s="575"/>
      <c r="I3" s="575"/>
      <c r="J3" s="575"/>
      <c r="K3" s="575"/>
      <c r="L3" s="575"/>
      <c r="M3" s="575"/>
      <c r="N3" s="575"/>
      <c r="O3" s="575"/>
      <c r="P3" s="575"/>
      <c r="Q3" s="568" t="s">
        <v>217</v>
      </c>
      <c r="R3" s="598"/>
      <c r="S3" s="598"/>
      <c r="T3" s="598"/>
    </row>
    <row r="4" spans="1:20" ht="14.25" customHeight="1">
      <c r="A4" s="173" t="s">
        <v>181</v>
      </c>
      <c r="B4" s="173"/>
      <c r="C4" s="173"/>
      <c r="D4" s="173"/>
      <c r="E4" s="575"/>
      <c r="F4" s="575"/>
      <c r="G4" s="575"/>
      <c r="H4" s="575"/>
      <c r="I4" s="575"/>
      <c r="J4" s="575"/>
      <c r="K4" s="575"/>
      <c r="L4" s="575"/>
      <c r="M4" s="575"/>
      <c r="N4" s="575"/>
      <c r="O4" s="575"/>
      <c r="P4" s="575"/>
      <c r="Q4" s="574" t="s">
        <v>10</v>
      </c>
      <c r="R4" s="592"/>
      <c r="S4" s="592"/>
      <c r="T4" s="592"/>
    </row>
    <row r="5" spans="2:20" ht="15" customHeight="1">
      <c r="B5" s="220"/>
      <c r="C5" s="220"/>
      <c r="Q5" s="593" t="s">
        <v>134</v>
      </c>
      <c r="R5" s="593"/>
      <c r="S5" s="593"/>
      <c r="T5" s="593"/>
    </row>
    <row r="6" spans="1:20" ht="22.5" customHeight="1">
      <c r="A6" s="527" t="s">
        <v>183</v>
      </c>
      <c r="B6" s="528"/>
      <c r="C6" s="562" t="s">
        <v>184</v>
      </c>
      <c r="D6" s="563"/>
      <c r="E6" s="564"/>
      <c r="F6" s="565" t="s">
        <v>34</v>
      </c>
      <c r="G6" s="543" t="s">
        <v>185</v>
      </c>
      <c r="H6" s="546" t="s">
        <v>38</v>
      </c>
      <c r="I6" s="547"/>
      <c r="J6" s="547"/>
      <c r="K6" s="547"/>
      <c r="L6" s="547"/>
      <c r="M6" s="547"/>
      <c r="N6" s="547"/>
      <c r="O6" s="547"/>
      <c r="P6" s="547"/>
      <c r="Q6" s="547"/>
      <c r="R6" s="548"/>
      <c r="S6" s="561" t="s">
        <v>186</v>
      </c>
      <c r="T6" s="594" t="s">
        <v>218</v>
      </c>
    </row>
    <row r="7" spans="1:29" s="222" customFormat="1" ht="16.5" customHeight="1">
      <c r="A7" s="529"/>
      <c r="B7" s="530"/>
      <c r="C7" s="561" t="s">
        <v>188</v>
      </c>
      <c r="D7" s="569" t="s">
        <v>25</v>
      </c>
      <c r="E7" s="549"/>
      <c r="F7" s="566"/>
      <c r="G7" s="545"/>
      <c r="H7" s="543" t="s">
        <v>13</v>
      </c>
      <c r="I7" s="569" t="s">
        <v>40</v>
      </c>
      <c r="J7" s="570"/>
      <c r="K7" s="570"/>
      <c r="L7" s="570"/>
      <c r="M7" s="570"/>
      <c r="N7" s="570"/>
      <c r="O7" s="570"/>
      <c r="P7" s="570"/>
      <c r="Q7" s="571"/>
      <c r="R7" s="549" t="s">
        <v>189</v>
      </c>
      <c r="S7" s="545"/>
      <c r="T7" s="595"/>
      <c r="U7" s="216"/>
      <c r="V7" s="216"/>
      <c r="W7" s="216"/>
      <c r="X7" s="216"/>
      <c r="Y7" s="216"/>
      <c r="Z7" s="216"/>
      <c r="AA7" s="216"/>
      <c r="AB7" s="216"/>
      <c r="AC7" s="216"/>
    </row>
    <row r="8" spans="1:20" ht="15.75" customHeight="1">
      <c r="A8" s="529"/>
      <c r="B8" s="530"/>
      <c r="C8" s="545"/>
      <c r="D8" s="567"/>
      <c r="E8" s="551"/>
      <c r="F8" s="566"/>
      <c r="G8" s="545"/>
      <c r="H8" s="545"/>
      <c r="I8" s="543" t="s">
        <v>13</v>
      </c>
      <c r="J8" s="577" t="s">
        <v>25</v>
      </c>
      <c r="K8" s="578"/>
      <c r="L8" s="578"/>
      <c r="M8" s="578"/>
      <c r="N8" s="578"/>
      <c r="O8" s="578"/>
      <c r="P8" s="578"/>
      <c r="Q8" s="576"/>
      <c r="R8" s="550"/>
      <c r="S8" s="545"/>
      <c r="T8" s="595"/>
    </row>
    <row r="9" spans="1:20" ht="15.75" customHeight="1">
      <c r="A9" s="529"/>
      <c r="B9" s="530"/>
      <c r="C9" s="545"/>
      <c r="D9" s="561" t="s">
        <v>190</v>
      </c>
      <c r="E9" s="561" t="s">
        <v>191</v>
      </c>
      <c r="F9" s="566"/>
      <c r="G9" s="545"/>
      <c r="H9" s="545"/>
      <c r="I9" s="545"/>
      <c r="J9" s="576" t="s">
        <v>192</v>
      </c>
      <c r="K9" s="559" t="s">
        <v>193</v>
      </c>
      <c r="L9" s="561" t="s">
        <v>142</v>
      </c>
      <c r="M9" s="560" t="s">
        <v>46</v>
      </c>
      <c r="N9" s="543" t="s">
        <v>194</v>
      </c>
      <c r="O9" s="543" t="s">
        <v>50</v>
      </c>
      <c r="P9" s="543" t="s">
        <v>195</v>
      </c>
      <c r="Q9" s="543" t="s">
        <v>196</v>
      </c>
      <c r="R9" s="550"/>
      <c r="S9" s="545"/>
      <c r="T9" s="595"/>
    </row>
    <row r="10" spans="1:20" ht="67.5" customHeight="1">
      <c r="A10" s="531"/>
      <c r="B10" s="532"/>
      <c r="C10" s="544"/>
      <c r="D10" s="544"/>
      <c r="E10" s="544"/>
      <c r="F10" s="567"/>
      <c r="G10" s="544"/>
      <c r="H10" s="544"/>
      <c r="I10" s="544"/>
      <c r="J10" s="576"/>
      <c r="K10" s="559"/>
      <c r="L10" s="588"/>
      <c r="M10" s="560"/>
      <c r="N10" s="544"/>
      <c r="O10" s="544" t="s">
        <v>50</v>
      </c>
      <c r="P10" s="544" t="s">
        <v>195</v>
      </c>
      <c r="Q10" s="544" t="s">
        <v>196</v>
      </c>
      <c r="R10" s="551"/>
      <c r="S10" s="544"/>
      <c r="T10" s="595"/>
    </row>
    <row r="11" spans="1:20" ht="18" customHeight="1">
      <c r="A11" s="555" t="s">
        <v>64</v>
      </c>
      <c r="B11" s="556"/>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c r="T11" s="223">
        <v>18</v>
      </c>
    </row>
    <row r="12" spans="1:20" ht="25.5" customHeight="1">
      <c r="A12" s="590" t="s">
        <v>24</v>
      </c>
      <c r="B12" s="591"/>
      <c r="C12" s="395">
        <v>728480594</v>
      </c>
      <c r="D12" s="395">
        <v>708253311</v>
      </c>
      <c r="E12" s="395">
        <v>20227283</v>
      </c>
      <c r="F12" s="395">
        <v>7217546</v>
      </c>
      <c r="G12" s="395">
        <v>0</v>
      </c>
      <c r="H12" s="395">
        <v>721263048</v>
      </c>
      <c r="I12" s="395">
        <v>544210143</v>
      </c>
      <c r="J12" s="395">
        <v>11569043</v>
      </c>
      <c r="K12" s="396">
        <v>4644092</v>
      </c>
      <c r="L12" s="395">
        <v>0</v>
      </c>
      <c r="M12" s="395">
        <v>291971733</v>
      </c>
      <c r="N12" s="395">
        <v>6621872</v>
      </c>
      <c r="O12" s="395">
        <v>226268537</v>
      </c>
      <c r="P12" s="395">
        <v>0</v>
      </c>
      <c r="Q12" s="395">
        <v>3134866</v>
      </c>
      <c r="R12" s="395">
        <v>177052905</v>
      </c>
      <c r="S12" s="395">
        <v>705049913</v>
      </c>
      <c r="T12" s="413">
        <f>(J12+K12+L12)/I12</f>
        <v>0.029792048546952568</v>
      </c>
    </row>
    <row r="13" spans="1:20" ht="25.5" customHeight="1">
      <c r="A13" s="224" t="s">
        <v>29</v>
      </c>
      <c r="B13" s="225" t="s">
        <v>197</v>
      </c>
      <c r="C13" s="395">
        <v>176913064</v>
      </c>
      <c r="D13" s="399">
        <v>176061249</v>
      </c>
      <c r="E13" s="399">
        <v>851815</v>
      </c>
      <c r="F13" s="399">
        <v>1461859</v>
      </c>
      <c r="G13" s="399">
        <v>0</v>
      </c>
      <c r="H13" s="395">
        <v>175451205</v>
      </c>
      <c r="I13" s="395">
        <v>161725733</v>
      </c>
      <c r="J13" s="399">
        <v>16532</v>
      </c>
      <c r="K13" s="399">
        <v>0</v>
      </c>
      <c r="L13" s="399">
        <v>0</v>
      </c>
      <c r="M13" s="399">
        <v>8175185</v>
      </c>
      <c r="N13" s="399">
        <v>843500</v>
      </c>
      <c r="O13" s="399">
        <v>151408711</v>
      </c>
      <c r="P13" s="399">
        <v>0</v>
      </c>
      <c r="Q13" s="399">
        <v>1281805</v>
      </c>
      <c r="R13" s="399">
        <v>13725472</v>
      </c>
      <c r="S13" s="395">
        <v>175434673</v>
      </c>
      <c r="T13" s="414">
        <f aca="true" t="shared" si="0" ref="T13:T22">(J13+K13+L13)/I13</f>
        <v>0.00010222244594804218</v>
      </c>
    </row>
    <row r="14" spans="1:20" ht="25.5" customHeight="1">
      <c r="A14" s="224" t="s">
        <v>33</v>
      </c>
      <c r="B14" s="225" t="s">
        <v>198</v>
      </c>
      <c r="C14" s="395">
        <v>551567530</v>
      </c>
      <c r="D14" s="395">
        <v>532192062</v>
      </c>
      <c r="E14" s="395">
        <v>19375468</v>
      </c>
      <c r="F14" s="395">
        <v>5755687</v>
      </c>
      <c r="G14" s="395">
        <v>0</v>
      </c>
      <c r="H14" s="395">
        <v>545811843</v>
      </c>
      <c r="I14" s="395">
        <v>382484410</v>
      </c>
      <c r="J14" s="395">
        <v>11552511</v>
      </c>
      <c r="K14" s="396">
        <v>4644092</v>
      </c>
      <c r="L14" s="395">
        <v>0</v>
      </c>
      <c r="M14" s="395">
        <v>283796548</v>
      </c>
      <c r="N14" s="395">
        <v>5778372</v>
      </c>
      <c r="O14" s="395">
        <v>74859826</v>
      </c>
      <c r="P14" s="395">
        <v>0</v>
      </c>
      <c r="Q14" s="395">
        <v>1853061</v>
      </c>
      <c r="R14" s="395">
        <v>163327433</v>
      </c>
      <c r="S14" s="395">
        <v>529615240</v>
      </c>
      <c r="T14" s="413">
        <f t="shared" si="0"/>
        <v>0.04234578606746351</v>
      </c>
    </row>
    <row r="15" spans="1:20" ht="25.5" customHeight="1">
      <c r="A15" s="224" t="s">
        <v>39</v>
      </c>
      <c r="B15" s="225" t="s">
        <v>199</v>
      </c>
      <c r="C15" s="395">
        <v>89140217</v>
      </c>
      <c r="D15" s="399">
        <v>80288997</v>
      </c>
      <c r="E15" s="399">
        <v>8851220</v>
      </c>
      <c r="F15" s="399">
        <v>1901780</v>
      </c>
      <c r="G15" s="399">
        <v>0</v>
      </c>
      <c r="H15" s="395">
        <v>87238437</v>
      </c>
      <c r="I15" s="395">
        <v>59716355</v>
      </c>
      <c r="J15" s="399">
        <v>2406799</v>
      </c>
      <c r="K15" s="399">
        <v>480169</v>
      </c>
      <c r="L15" s="399">
        <v>0</v>
      </c>
      <c r="M15" s="399">
        <v>53175234</v>
      </c>
      <c r="N15" s="399">
        <v>3348737</v>
      </c>
      <c r="O15" s="399">
        <v>305416</v>
      </c>
      <c r="P15" s="399">
        <v>0</v>
      </c>
      <c r="Q15" s="399">
        <v>0</v>
      </c>
      <c r="R15" s="399">
        <v>27522082</v>
      </c>
      <c r="S15" s="395">
        <v>84351469</v>
      </c>
      <c r="T15" s="414">
        <f t="shared" si="0"/>
        <v>0.04834467877351188</v>
      </c>
    </row>
    <row r="16" spans="1:20" ht="25.5" customHeight="1">
      <c r="A16" s="224" t="s">
        <v>55</v>
      </c>
      <c r="B16" s="225" t="s">
        <v>200</v>
      </c>
      <c r="C16" s="395">
        <v>47508883</v>
      </c>
      <c r="D16" s="399">
        <v>47187839</v>
      </c>
      <c r="E16" s="399">
        <v>321044</v>
      </c>
      <c r="F16" s="399">
        <v>292511</v>
      </c>
      <c r="G16" s="399">
        <v>0</v>
      </c>
      <c r="H16" s="395">
        <v>47216372</v>
      </c>
      <c r="I16" s="395">
        <v>29742969</v>
      </c>
      <c r="J16" s="399">
        <v>1147725</v>
      </c>
      <c r="K16" s="400">
        <v>1312992</v>
      </c>
      <c r="L16" s="399">
        <v>0</v>
      </c>
      <c r="M16" s="399">
        <v>25092078</v>
      </c>
      <c r="N16" s="399">
        <v>366000</v>
      </c>
      <c r="O16" s="399">
        <v>74500</v>
      </c>
      <c r="P16" s="399">
        <v>0</v>
      </c>
      <c r="Q16" s="399">
        <v>1749674</v>
      </c>
      <c r="R16" s="399">
        <v>17473403</v>
      </c>
      <c r="S16" s="395">
        <v>44755655</v>
      </c>
      <c r="T16" s="414">
        <f t="shared" si="0"/>
        <v>0.08273272920400113</v>
      </c>
    </row>
    <row r="17" spans="1:20" ht="25.5" customHeight="1">
      <c r="A17" s="224" t="s">
        <v>57</v>
      </c>
      <c r="B17" s="225" t="s">
        <v>201</v>
      </c>
      <c r="C17" s="395">
        <v>108202107</v>
      </c>
      <c r="D17" s="399">
        <v>107941518</v>
      </c>
      <c r="E17" s="399">
        <v>260589</v>
      </c>
      <c r="F17" s="399">
        <v>22630</v>
      </c>
      <c r="G17" s="399">
        <v>0</v>
      </c>
      <c r="H17" s="395">
        <v>108179477</v>
      </c>
      <c r="I17" s="395">
        <v>96469447</v>
      </c>
      <c r="J17" s="399">
        <v>646313</v>
      </c>
      <c r="K17" s="399">
        <v>105417</v>
      </c>
      <c r="L17" s="399">
        <v>0</v>
      </c>
      <c r="M17" s="399">
        <v>22128063</v>
      </c>
      <c r="N17" s="399">
        <v>0</v>
      </c>
      <c r="O17" s="399">
        <v>73589654</v>
      </c>
      <c r="P17" s="399">
        <v>0</v>
      </c>
      <c r="Q17" s="399">
        <v>0</v>
      </c>
      <c r="R17" s="399">
        <v>11710030</v>
      </c>
      <c r="S17" s="395">
        <v>107427747</v>
      </c>
      <c r="T17" s="414">
        <f t="shared" si="0"/>
        <v>0.007792415354055051</v>
      </c>
    </row>
    <row r="18" spans="1:20" ht="25.5" customHeight="1">
      <c r="A18" s="224" t="s">
        <v>83</v>
      </c>
      <c r="B18" s="225" t="s">
        <v>202</v>
      </c>
      <c r="C18" s="395">
        <v>39993102</v>
      </c>
      <c r="D18" s="399">
        <v>37226903</v>
      </c>
      <c r="E18" s="399">
        <v>2766199</v>
      </c>
      <c r="F18" s="399">
        <v>0</v>
      </c>
      <c r="G18" s="399">
        <v>0</v>
      </c>
      <c r="H18" s="395">
        <v>39993102</v>
      </c>
      <c r="I18" s="395">
        <v>29266647</v>
      </c>
      <c r="J18" s="399">
        <v>4315018</v>
      </c>
      <c r="K18" s="399">
        <v>816378</v>
      </c>
      <c r="L18" s="399">
        <v>0</v>
      </c>
      <c r="M18" s="399">
        <v>24061041</v>
      </c>
      <c r="N18" s="399">
        <v>0</v>
      </c>
      <c r="O18" s="399">
        <v>74210</v>
      </c>
      <c r="P18" s="399">
        <v>0</v>
      </c>
      <c r="Q18" s="399">
        <v>0</v>
      </c>
      <c r="R18" s="399">
        <v>10726455</v>
      </c>
      <c r="S18" s="395">
        <v>34861706</v>
      </c>
      <c r="T18" s="414">
        <f t="shared" si="0"/>
        <v>0.17533255517791294</v>
      </c>
    </row>
    <row r="19" spans="1:20" ht="25.5" customHeight="1">
      <c r="A19" s="224" t="s">
        <v>95</v>
      </c>
      <c r="B19" s="225" t="s">
        <v>203</v>
      </c>
      <c r="C19" s="395">
        <v>47470040</v>
      </c>
      <c r="D19" s="399">
        <v>47112409</v>
      </c>
      <c r="E19" s="399">
        <v>357631</v>
      </c>
      <c r="F19" s="399">
        <v>0</v>
      </c>
      <c r="G19" s="399">
        <v>0</v>
      </c>
      <c r="H19" s="395">
        <v>47470040</v>
      </c>
      <c r="I19" s="395">
        <v>30372021</v>
      </c>
      <c r="J19" s="399">
        <v>795830</v>
      </c>
      <c r="K19" s="399">
        <v>682513</v>
      </c>
      <c r="L19" s="399">
        <v>0</v>
      </c>
      <c r="M19" s="399">
        <v>27971136</v>
      </c>
      <c r="N19" s="399">
        <v>819155</v>
      </c>
      <c r="O19" s="399">
        <v>0</v>
      </c>
      <c r="P19" s="399">
        <v>0</v>
      </c>
      <c r="Q19" s="399">
        <v>103387</v>
      </c>
      <c r="R19" s="399">
        <v>17098019</v>
      </c>
      <c r="S19" s="395">
        <v>45991697</v>
      </c>
      <c r="T19" s="414">
        <f t="shared" si="0"/>
        <v>0.04867450210178638</v>
      </c>
    </row>
    <row r="20" spans="1:20" ht="25.5" customHeight="1">
      <c r="A20" s="224" t="s">
        <v>204</v>
      </c>
      <c r="B20" s="225" t="s">
        <v>205</v>
      </c>
      <c r="C20" s="395">
        <v>66487445</v>
      </c>
      <c r="D20" s="399">
        <v>66124238</v>
      </c>
      <c r="E20" s="399">
        <v>363207</v>
      </c>
      <c r="F20" s="399">
        <v>463366</v>
      </c>
      <c r="G20" s="399">
        <v>0</v>
      </c>
      <c r="H20" s="395">
        <v>66024079</v>
      </c>
      <c r="I20" s="395">
        <v>37365067</v>
      </c>
      <c r="J20" s="399">
        <v>902438</v>
      </c>
      <c r="K20" s="399">
        <v>577895</v>
      </c>
      <c r="L20" s="399">
        <v>0</v>
      </c>
      <c r="M20" s="399">
        <v>35311883</v>
      </c>
      <c r="N20" s="399">
        <v>47477</v>
      </c>
      <c r="O20" s="399">
        <v>525374</v>
      </c>
      <c r="P20" s="399">
        <v>0</v>
      </c>
      <c r="Q20" s="399">
        <v>0</v>
      </c>
      <c r="R20" s="399">
        <v>28659012</v>
      </c>
      <c r="S20" s="395">
        <v>64543746</v>
      </c>
      <c r="T20" s="414">
        <f t="shared" si="0"/>
        <v>0.039618101046092064</v>
      </c>
    </row>
    <row r="21" spans="1:20" ht="25.5" customHeight="1">
      <c r="A21" s="224" t="s">
        <v>143</v>
      </c>
      <c r="B21" s="225" t="s">
        <v>219</v>
      </c>
      <c r="C21" s="395">
        <v>63721368</v>
      </c>
      <c r="D21" s="399">
        <v>63021339</v>
      </c>
      <c r="E21" s="399">
        <v>700029</v>
      </c>
      <c r="F21" s="399">
        <v>0</v>
      </c>
      <c r="G21" s="399">
        <v>0</v>
      </c>
      <c r="H21" s="395">
        <v>63721368</v>
      </c>
      <c r="I21" s="395">
        <v>53154559</v>
      </c>
      <c r="J21" s="399">
        <v>571184</v>
      </c>
      <c r="K21" s="399">
        <v>270606</v>
      </c>
      <c r="L21" s="399">
        <v>0</v>
      </c>
      <c r="M21" s="399">
        <v>51204940</v>
      </c>
      <c r="N21" s="399">
        <v>817157</v>
      </c>
      <c r="O21" s="399">
        <v>290672</v>
      </c>
      <c r="P21" s="399">
        <v>0</v>
      </c>
      <c r="Q21" s="399">
        <v>0</v>
      </c>
      <c r="R21" s="399">
        <v>10566809</v>
      </c>
      <c r="S21" s="395">
        <v>62879578</v>
      </c>
      <c r="T21" s="414">
        <f t="shared" si="0"/>
        <v>0.015836647238480522</v>
      </c>
    </row>
    <row r="22" spans="1:20" ht="25.5" customHeight="1">
      <c r="A22" s="224" t="s">
        <v>207</v>
      </c>
      <c r="B22" s="225" t="s">
        <v>208</v>
      </c>
      <c r="C22" s="395">
        <v>89044368</v>
      </c>
      <c r="D22" s="400">
        <v>83288819</v>
      </c>
      <c r="E22" s="399">
        <v>5755549</v>
      </c>
      <c r="F22" s="399">
        <v>3075400</v>
      </c>
      <c r="G22" s="399">
        <v>0</v>
      </c>
      <c r="H22" s="395">
        <v>85968968</v>
      </c>
      <c r="I22" s="395">
        <v>46397345</v>
      </c>
      <c r="J22" s="400">
        <v>767204</v>
      </c>
      <c r="K22" s="399">
        <v>398122</v>
      </c>
      <c r="L22" s="399">
        <v>0</v>
      </c>
      <c r="M22" s="399">
        <v>44852173</v>
      </c>
      <c r="N22" s="399">
        <v>379846</v>
      </c>
      <c r="O22" s="399">
        <v>0</v>
      </c>
      <c r="P22" s="399">
        <v>0</v>
      </c>
      <c r="Q22" s="399">
        <v>0</v>
      </c>
      <c r="R22" s="399">
        <v>39571623</v>
      </c>
      <c r="S22" s="395">
        <v>84803642</v>
      </c>
      <c r="T22" s="414">
        <f t="shared" si="0"/>
        <v>0.025116221628629826</v>
      </c>
    </row>
    <row r="23" spans="1:20" s="152" customFormat="1" ht="26.25" customHeight="1">
      <c r="A23" s="586" t="str">
        <f>Sheet1!B8</f>
        <v>Hậu Giang, ngày 03 tháng 8 năm 2018</v>
      </c>
      <c r="B23" s="586"/>
      <c r="C23" s="586"/>
      <c r="D23" s="586"/>
      <c r="E23" s="586"/>
      <c r="F23" s="389"/>
      <c r="G23" s="389"/>
      <c r="H23" s="389"/>
      <c r="I23" s="389"/>
      <c r="J23" s="389"/>
      <c r="K23" s="389"/>
      <c r="L23" s="389"/>
      <c r="M23" s="587" t="str">
        <f>A23</f>
        <v>Hậu Giang, ngày 03 tháng 8 năm 2018</v>
      </c>
      <c r="N23" s="587"/>
      <c r="O23" s="587"/>
      <c r="P23" s="587"/>
      <c r="Q23" s="587"/>
      <c r="R23" s="587"/>
      <c r="S23" s="587"/>
      <c r="T23" s="171"/>
    </row>
    <row r="24" spans="1:20" s="227" customFormat="1" ht="42.75" customHeight="1">
      <c r="A24" s="584" t="s">
        <v>174</v>
      </c>
      <c r="B24" s="584"/>
      <c r="C24" s="584"/>
      <c r="D24" s="584"/>
      <c r="E24" s="584"/>
      <c r="F24" s="390"/>
      <c r="G24" s="390"/>
      <c r="H24" s="390"/>
      <c r="I24" s="390"/>
      <c r="J24" s="390"/>
      <c r="K24" s="390"/>
      <c r="L24" s="390"/>
      <c r="M24" s="584" t="s">
        <v>380</v>
      </c>
      <c r="N24" s="585"/>
      <c r="O24" s="585"/>
      <c r="P24" s="585"/>
      <c r="Q24" s="585"/>
      <c r="R24" s="585"/>
      <c r="S24" s="585"/>
      <c r="T24" s="230"/>
    </row>
    <row r="25" spans="1:20" ht="22.5">
      <c r="A25" s="391"/>
      <c r="B25" s="589"/>
      <c r="C25" s="589"/>
      <c r="D25" s="589"/>
      <c r="E25" s="392"/>
      <c r="F25" s="392"/>
      <c r="G25" s="392"/>
      <c r="H25" s="392"/>
      <c r="I25" s="392"/>
      <c r="J25" s="392"/>
      <c r="K25" s="392"/>
      <c r="L25" s="392"/>
      <c r="M25" s="392"/>
      <c r="N25" s="392"/>
      <c r="O25" s="392"/>
      <c r="P25" s="392"/>
      <c r="Q25" s="392"/>
      <c r="R25" s="392"/>
      <c r="S25" s="392"/>
      <c r="T25" s="173"/>
    </row>
    <row r="26" spans="1:20" ht="26.25" customHeight="1">
      <c r="A26" s="391"/>
      <c r="B26" s="393"/>
      <c r="C26" s="393"/>
      <c r="D26" s="393"/>
      <c r="E26" s="392"/>
      <c r="F26" s="392"/>
      <c r="G26" s="392"/>
      <c r="H26" s="392"/>
      <c r="I26" s="392"/>
      <c r="J26" s="392"/>
      <c r="K26" s="392"/>
      <c r="L26" s="392"/>
      <c r="M26" s="392"/>
      <c r="N26" s="392"/>
      <c r="O26" s="392"/>
      <c r="P26" s="392"/>
      <c r="Q26" s="392"/>
      <c r="R26" s="392"/>
      <c r="S26" s="392"/>
      <c r="T26" s="173"/>
    </row>
    <row r="27" spans="1:19" ht="22.5">
      <c r="A27" s="391"/>
      <c r="B27" s="583"/>
      <c r="C27" s="583"/>
      <c r="D27" s="583"/>
      <c r="E27" s="583"/>
      <c r="F27" s="392"/>
      <c r="G27" s="392"/>
      <c r="H27" s="392"/>
      <c r="I27" s="392"/>
      <c r="J27" s="392"/>
      <c r="K27" s="392"/>
      <c r="L27" s="392"/>
      <c r="M27" s="583"/>
      <c r="N27" s="583"/>
      <c r="O27" s="583"/>
      <c r="P27" s="583"/>
      <c r="Q27" s="583"/>
      <c r="R27" s="583"/>
      <c r="S27" s="583"/>
    </row>
    <row r="28" spans="1:19" ht="22.5">
      <c r="A28" s="391"/>
      <c r="B28" s="391"/>
      <c r="C28" s="391"/>
      <c r="D28" s="392"/>
      <c r="E28" s="392"/>
      <c r="F28" s="392"/>
      <c r="G28" s="392"/>
      <c r="H28" s="392"/>
      <c r="I28" s="392"/>
      <c r="J28" s="392"/>
      <c r="K28" s="392"/>
      <c r="L28" s="392"/>
      <c r="M28" s="392"/>
      <c r="N28" s="392"/>
      <c r="O28" s="392"/>
      <c r="P28" s="392"/>
      <c r="Q28" s="392"/>
      <c r="R28" s="392"/>
      <c r="S28" s="391"/>
    </row>
    <row r="29" spans="1:19" ht="22.5">
      <c r="A29" s="391"/>
      <c r="B29" s="391"/>
      <c r="C29" s="391"/>
      <c r="D29" s="392"/>
      <c r="E29" s="392"/>
      <c r="F29" s="392"/>
      <c r="G29" s="392"/>
      <c r="H29" s="392"/>
      <c r="I29" s="392"/>
      <c r="J29" s="392"/>
      <c r="K29" s="392"/>
      <c r="L29" s="392"/>
      <c r="M29" s="392"/>
      <c r="N29" s="392"/>
      <c r="O29" s="392"/>
      <c r="P29" s="392"/>
      <c r="Q29" s="392"/>
      <c r="R29" s="392"/>
      <c r="S29" s="391"/>
    </row>
    <row r="30" spans="1:20" ht="21.75">
      <c r="A30" s="596" t="str">
        <f>Sheet1!B5</f>
        <v>Phạm Hữu Huy</v>
      </c>
      <c r="B30" s="596"/>
      <c r="C30" s="596"/>
      <c r="D30" s="596"/>
      <c r="E30" s="596"/>
      <c r="F30" s="394"/>
      <c r="G30" s="394"/>
      <c r="H30" s="394"/>
      <c r="I30" s="394"/>
      <c r="J30" s="394"/>
      <c r="K30" s="394"/>
      <c r="L30" s="394"/>
      <c r="M30" s="597" t="s">
        <v>381</v>
      </c>
      <c r="N30" s="597"/>
      <c r="O30" s="597"/>
      <c r="P30" s="597"/>
      <c r="Q30" s="597"/>
      <c r="R30" s="597"/>
      <c r="S30" s="597"/>
      <c r="T30" s="219"/>
    </row>
    <row r="31" spans="1:19" ht="19.5">
      <c r="A31" s="231"/>
      <c r="B31" s="231"/>
      <c r="C31" s="231"/>
      <c r="D31" s="231"/>
      <c r="E31" s="231"/>
      <c r="F31" s="231"/>
      <c r="G31" s="231"/>
      <c r="H31" s="231"/>
      <c r="I31" s="231"/>
      <c r="J31" s="231"/>
      <c r="K31" s="231"/>
      <c r="L31" s="231"/>
      <c r="M31" s="231"/>
      <c r="N31" s="231"/>
      <c r="O31" s="231"/>
      <c r="P31" s="231"/>
      <c r="Q31" s="231"/>
      <c r="R31" s="231"/>
      <c r="S31" s="231"/>
    </row>
    <row r="32" spans="1:19" ht="19.5">
      <c r="A32" s="231"/>
      <c r="B32" s="231"/>
      <c r="C32" s="231"/>
      <c r="D32" s="231"/>
      <c r="E32" s="231"/>
      <c r="F32" s="231"/>
      <c r="G32" s="231"/>
      <c r="H32" s="231"/>
      <c r="I32" s="231"/>
      <c r="J32" s="231"/>
      <c r="K32" s="231"/>
      <c r="L32" s="231"/>
      <c r="M32" s="231"/>
      <c r="N32" s="231"/>
      <c r="O32" s="231"/>
      <c r="P32" s="231"/>
      <c r="Q32" s="231"/>
      <c r="R32" s="231"/>
      <c r="S32" s="231"/>
    </row>
  </sheetData>
  <sheetProtection/>
  <mergeCells count="45">
    <mergeCell ref="B27:E27"/>
    <mergeCell ref="A30:E30"/>
    <mergeCell ref="M30:S30"/>
    <mergeCell ref="E1:P1"/>
    <mergeCell ref="Q1:T1"/>
    <mergeCell ref="A2:D2"/>
    <mergeCell ref="E2:P2"/>
    <mergeCell ref="Q2:T2"/>
    <mergeCell ref="A3:D3"/>
    <mergeCell ref="Q3:T3"/>
    <mergeCell ref="T6:T10"/>
    <mergeCell ref="J9:J10"/>
    <mergeCell ref="K9:K10"/>
    <mergeCell ref="I8:I10"/>
    <mergeCell ref="I7:Q7"/>
    <mergeCell ref="R7:R10"/>
    <mergeCell ref="J8:Q8"/>
    <mergeCell ref="E3:P4"/>
    <mergeCell ref="H6:R6"/>
    <mergeCell ref="L9:L10"/>
    <mergeCell ref="B25:D25"/>
    <mergeCell ref="Q9:Q10"/>
    <mergeCell ref="A12:B12"/>
    <mergeCell ref="Q4:T4"/>
    <mergeCell ref="Q5:T5"/>
    <mergeCell ref="S6:S10"/>
    <mergeCell ref="G6:G10"/>
    <mergeCell ref="H7:H10"/>
    <mergeCell ref="E9:E10"/>
    <mergeCell ref="A6:B10"/>
    <mergeCell ref="C7:C10"/>
    <mergeCell ref="D7:E8"/>
    <mergeCell ref="C6:E6"/>
    <mergeCell ref="F6:F10"/>
    <mergeCell ref="D9:D10"/>
    <mergeCell ref="M27:S27"/>
    <mergeCell ref="A24:E24"/>
    <mergeCell ref="M24:S24"/>
    <mergeCell ref="M9:M10"/>
    <mergeCell ref="N9:N10"/>
    <mergeCell ref="O9:O10"/>
    <mergeCell ref="P9:P10"/>
    <mergeCell ref="A23:E23"/>
    <mergeCell ref="M23:S23"/>
    <mergeCell ref="A11:B11"/>
  </mergeCells>
  <printOptions/>
  <pageMargins left="0.34" right="0.14895833333333333" top="0.52" bottom="0.34" header="0.49" footer="0.3"/>
  <pageSetup horizontalDpi="600" verticalDpi="600" orientation="landscape" paperSize="9" scale="57" r:id="rId2"/>
  <drawing r:id="rId1"/>
</worksheet>
</file>

<file path=xl/worksheets/sheet12.xml><?xml version="1.0" encoding="utf-8"?>
<worksheet xmlns="http://schemas.openxmlformats.org/spreadsheetml/2006/main" xmlns:r="http://schemas.openxmlformats.org/officeDocument/2006/relationships">
  <dimension ref="A1:AC38"/>
  <sheetViews>
    <sheetView zoomScalePageLayoutView="0" workbookViewId="0" topLeftCell="A10">
      <selection activeCell="G39" sqref="G39"/>
    </sheetView>
  </sheetViews>
  <sheetFormatPr defaultColWidth="9.140625" defaultRowHeight="12.75"/>
  <cols>
    <col min="1" max="1" width="2.421875" style="239" customWidth="1"/>
    <col min="2" max="2" width="30.57421875" style="239" customWidth="1"/>
    <col min="3" max="3" width="5.8515625" style="239" customWidth="1"/>
    <col min="4" max="4" width="6.421875" style="239" customWidth="1"/>
    <col min="5" max="5" width="6.00390625" style="239" customWidth="1"/>
    <col min="6" max="6" width="6.421875" style="239" customWidth="1"/>
    <col min="7" max="7" width="6.28125" style="239" customWidth="1"/>
    <col min="8" max="9" width="5.7109375" style="239" customWidth="1"/>
    <col min="10" max="10" width="5.28125" style="239" customWidth="1"/>
    <col min="11" max="11" width="6.00390625" style="239" customWidth="1"/>
    <col min="12" max="12" width="6.140625" style="239" customWidth="1"/>
    <col min="13" max="15" width="5.8515625" style="239" customWidth="1"/>
    <col min="16" max="16" width="5.140625" style="239" customWidth="1"/>
    <col min="17" max="17" width="5.8515625" style="239" customWidth="1"/>
    <col min="18" max="18" width="5.7109375" style="239" customWidth="1"/>
    <col min="19" max="20" width="4.8515625" style="239" customWidth="1"/>
    <col min="21" max="21" width="6.7109375" style="239" customWidth="1"/>
    <col min="22" max="16384" width="9.140625" style="239" customWidth="1"/>
  </cols>
  <sheetData>
    <row r="1" spans="1:23" ht="18" customHeight="1">
      <c r="A1" s="613" t="s">
        <v>358</v>
      </c>
      <c r="B1" s="613"/>
      <c r="C1" s="233"/>
      <c r="D1" s="233"/>
      <c r="E1" s="234"/>
      <c r="F1" s="605" t="s">
        <v>220</v>
      </c>
      <c r="G1" s="605"/>
      <c r="H1" s="605"/>
      <c r="I1" s="605"/>
      <c r="J1" s="605"/>
      <c r="K1" s="605"/>
      <c r="L1" s="605"/>
      <c r="M1" s="605"/>
      <c r="N1" s="605"/>
      <c r="O1" s="235"/>
      <c r="P1" s="236"/>
      <c r="Q1" s="236"/>
      <c r="R1" s="236"/>
      <c r="S1" s="236"/>
      <c r="T1" s="236"/>
      <c r="U1" s="237"/>
      <c r="V1" s="238"/>
      <c r="W1" s="237"/>
    </row>
    <row r="2" spans="1:23" ht="15" customHeight="1">
      <c r="A2" s="614" t="s">
        <v>359</v>
      </c>
      <c r="B2" s="614"/>
      <c r="C2" s="240"/>
      <c r="D2" s="232"/>
      <c r="E2" s="241"/>
      <c r="F2" s="605"/>
      <c r="G2" s="605"/>
      <c r="H2" s="605"/>
      <c r="I2" s="605"/>
      <c r="J2" s="605"/>
      <c r="K2" s="605"/>
      <c r="L2" s="605"/>
      <c r="M2" s="605"/>
      <c r="N2" s="605"/>
      <c r="O2" s="617" t="s">
        <v>221</v>
      </c>
      <c r="P2" s="617"/>
      <c r="Q2" s="617"/>
      <c r="R2" s="617"/>
      <c r="S2" s="617"/>
      <c r="T2" s="617"/>
      <c r="U2" s="617"/>
      <c r="V2" s="242"/>
      <c r="W2" s="237"/>
    </row>
    <row r="3" spans="1:23" ht="14.25" customHeight="1">
      <c r="A3" s="614" t="s">
        <v>360</v>
      </c>
      <c r="B3" s="614"/>
      <c r="C3" s="240"/>
      <c r="D3" s="232"/>
      <c r="E3" s="241"/>
      <c r="F3" s="402"/>
      <c r="G3" s="402"/>
      <c r="H3" s="402"/>
      <c r="I3" s="402"/>
      <c r="J3" s="402"/>
      <c r="K3" s="402"/>
      <c r="L3" s="402"/>
      <c r="M3" s="402"/>
      <c r="N3" s="402"/>
      <c r="O3" s="403"/>
      <c r="P3" s="403"/>
      <c r="Q3" s="403"/>
      <c r="R3" s="403"/>
      <c r="S3" s="403"/>
      <c r="T3" s="403"/>
      <c r="U3" s="403"/>
      <c r="V3" s="242"/>
      <c r="W3" s="237"/>
    </row>
    <row r="4" spans="1:23" ht="16.5" customHeight="1">
      <c r="A4" s="615" t="s">
        <v>361</v>
      </c>
      <c r="B4" s="615"/>
      <c r="C4" s="240"/>
      <c r="D4" s="241"/>
      <c r="E4" s="241"/>
      <c r="F4" s="616" t="s">
        <v>362</v>
      </c>
      <c r="G4" s="616"/>
      <c r="H4" s="616"/>
      <c r="I4" s="616"/>
      <c r="J4" s="616"/>
      <c r="K4" s="616"/>
      <c r="L4" s="616"/>
      <c r="M4" s="616"/>
      <c r="N4" s="616"/>
      <c r="O4" s="617" t="s">
        <v>222</v>
      </c>
      <c r="P4" s="617"/>
      <c r="Q4" s="617"/>
      <c r="R4" s="617"/>
      <c r="S4" s="617"/>
      <c r="T4" s="617"/>
      <c r="U4" s="617"/>
      <c r="V4" s="237"/>
      <c r="W4" s="237"/>
    </row>
    <row r="5" spans="1:23" ht="15" customHeight="1">
      <c r="A5" s="618"/>
      <c r="B5" s="618"/>
      <c r="C5" s="618"/>
      <c r="D5" s="618"/>
      <c r="E5" s="618"/>
      <c r="F5" s="243"/>
      <c r="G5" s="244"/>
      <c r="H5" s="241"/>
      <c r="I5" s="241"/>
      <c r="J5" s="241"/>
      <c r="K5" s="241"/>
      <c r="L5" s="241"/>
      <c r="M5" s="241"/>
      <c r="N5" s="241"/>
      <c r="O5" s="619" t="s">
        <v>223</v>
      </c>
      <c r="P5" s="619"/>
      <c r="Q5" s="619"/>
      <c r="R5" s="619"/>
      <c r="S5" s="619"/>
      <c r="T5" s="619"/>
      <c r="U5" s="619"/>
      <c r="V5" s="237"/>
      <c r="W5" s="237"/>
    </row>
    <row r="6" spans="1:23" s="247" customFormat="1" ht="24" customHeight="1">
      <c r="A6" s="610" t="s">
        <v>183</v>
      </c>
      <c r="B6" s="620"/>
      <c r="C6" s="610" t="s">
        <v>224</v>
      </c>
      <c r="D6" s="604"/>
      <c r="E6" s="620"/>
      <c r="F6" s="603" t="s">
        <v>225</v>
      </c>
      <c r="G6" s="626"/>
      <c r="H6" s="626"/>
      <c r="I6" s="626"/>
      <c r="J6" s="626"/>
      <c r="K6" s="626"/>
      <c r="L6" s="626"/>
      <c r="M6" s="626"/>
      <c r="N6" s="626"/>
      <c r="O6" s="627"/>
      <c r="P6" s="599" t="s">
        <v>226</v>
      </c>
      <c r="Q6" s="599"/>
      <c r="R6" s="599"/>
      <c r="S6" s="599"/>
      <c r="T6" s="599"/>
      <c r="U6" s="599"/>
      <c r="V6" s="246"/>
      <c r="W6" s="246"/>
    </row>
    <row r="7" spans="1:23" s="247" customFormat="1" ht="12.75" customHeight="1">
      <c r="A7" s="621"/>
      <c r="B7" s="622"/>
      <c r="C7" s="621"/>
      <c r="D7" s="625"/>
      <c r="E7" s="625"/>
      <c r="F7" s="610" t="s">
        <v>227</v>
      </c>
      <c r="G7" s="604"/>
      <c r="H7" s="620"/>
      <c r="I7" s="599" t="s">
        <v>228</v>
      </c>
      <c r="J7" s="599"/>
      <c r="K7" s="599"/>
      <c r="L7" s="599"/>
      <c r="M7" s="599"/>
      <c r="N7" s="599"/>
      <c r="O7" s="599"/>
      <c r="P7" s="600" t="s">
        <v>24</v>
      </c>
      <c r="Q7" s="603" t="s">
        <v>25</v>
      </c>
      <c r="R7" s="626"/>
      <c r="S7" s="626"/>
      <c r="T7" s="626"/>
      <c r="U7" s="627"/>
      <c r="V7" s="246"/>
      <c r="W7" s="246"/>
    </row>
    <row r="8" spans="1:23" s="247" customFormat="1" ht="35.25" customHeight="1">
      <c r="A8" s="621"/>
      <c r="B8" s="622"/>
      <c r="C8" s="621"/>
      <c r="D8" s="625"/>
      <c r="E8" s="625"/>
      <c r="F8" s="623"/>
      <c r="G8" s="628"/>
      <c r="H8" s="624"/>
      <c r="I8" s="599" t="s">
        <v>229</v>
      </c>
      <c r="J8" s="599"/>
      <c r="K8" s="599"/>
      <c r="L8" s="599" t="s">
        <v>230</v>
      </c>
      <c r="M8" s="599"/>
      <c r="N8" s="599"/>
      <c r="O8" s="599"/>
      <c r="P8" s="601"/>
      <c r="Q8" s="600" t="s">
        <v>231</v>
      </c>
      <c r="R8" s="600" t="s">
        <v>232</v>
      </c>
      <c r="S8" s="600" t="s">
        <v>233</v>
      </c>
      <c r="T8" s="600" t="s">
        <v>234</v>
      </c>
      <c r="U8" s="600" t="s">
        <v>235</v>
      </c>
      <c r="V8" s="246" t="s">
        <v>59</v>
      </c>
      <c r="W8" s="246"/>
    </row>
    <row r="9" spans="1:23" s="247" customFormat="1" ht="14.25" customHeight="1">
      <c r="A9" s="621"/>
      <c r="B9" s="622"/>
      <c r="C9" s="600" t="s">
        <v>24</v>
      </c>
      <c r="D9" s="610" t="s">
        <v>25</v>
      </c>
      <c r="E9" s="604"/>
      <c r="F9" s="600" t="s">
        <v>24</v>
      </c>
      <c r="G9" s="610" t="s">
        <v>25</v>
      </c>
      <c r="H9" s="604"/>
      <c r="I9" s="600" t="s">
        <v>24</v>
      </c>
      <c r="J9" s="603" t="s">
        <v>25</v>
      </c>
      <c r="K9" s="604"/>
      <c r="L9" s="600" t="s">
        <v>24</v>
      </c>
      <c r="M9" s="603" t="s">
        <v>25</v>
      </c>
      <c r="N9" s="626"/>
      <c r="O9" s="627"/>
      <c r="P9" s="601"/>
      <c r="Q9" s="611"/>
      <c r="R9" s="601"/>
      <c r="S9" s="601"/>
      <c r="T9" s="601"/>
      <c r="U9" s="601"/>
      <c r="V9" s="246"/>
      <c r="W9" s="246"/>
    </row>
    <row r="10" spans="1:23" s="247" customFormat="1" ht="15" customHeight="1">
      <c r="A10" s="621"/>
      <c r="B10" s="622"/>
      <c r="C10" s="601"/>
      <c r="D10" s="245"/>
      <c r="E10" s="248"/>
      <c r="F10" s="601"/>
      <c r="G10" s="600" t="s">
        <v>236</v>
      </c>
      <c r="H10" s="600" t="s">
        <v>237</v>
      </c>
      <c r="I10" s="601"/>
      <c r="J10" s="599" t="s">
        <v>238</v>
      </c>
      <c r="K10" s="630" t="s">
        <v>239</v>
      </c>
      <c r="L10" s="601"/>
      <c r="M10" s="630" t="s">
        <v>240</v>
      </c>
      <c r="N10" s="630" t="s">
        <v>241</v>
      </c>
      <c r="O10" s="630" t="s">
        <v>242</v>
      </c>
      <c r="P10" s="601"/>
      <c r="Q10" s="611"/>
      <c r="R10" s="601"/>
      <c r="S10" s="601"/>
      <c r="T10" s="601"/>
      <c r="U10" s="601"/>
      <c r="V10" s="250"/>
      <c r="W10" s="250"/>
    </row>
    <row r="11" spans="1:29" s="247" customFormat="1" ht="121.5" customHeight="1">
      <c r="A11" s="623"/>
      <c r="B11" s="624"/>
      <c r="C11" s="602"/>
      <c r="D11" s="249" t="s">
        <v>236</v>
      </c>
      <c r="E11" s="251" t="s">
        <v>243</v>
      </c>
      <c r="F11" s="602"/>
      <c r="G11" s="602"/>
      <c r="H11" s="602"/>
      <c r="I11" s="602"/>
      <c r="J11" s="599"/>
      <c r="K11" s="631"/>
      <c r="L11" s="602"/>
      <c r="M11" s="631"/>
      <c r="N11" s="631"/>
      <c r="O11" s="631"/>
      <c r="P11" s="602"/>
      <c r="Q11" s="612"/>
      <c r="R11" s="602"/>
      <c r="S11" s="602"/>
      <c r="T11" s="602"/>
      <c r="U11" s="602"/>
      <c r="V11" s="252"/>
      <c r="W11" s="253" t="s">
        <v>59</v>
      </c>
      <c r="X11" s="254"/>
      <c r="Y11" s="254"/>
      <c r="Z11" s="254"/>
      <c r="AA11" s="254"/>
      <c r="AB11" s="254"/>
      <c r="AC11" s="254"/>
    </row>
    <row r="12" spans="1:29" s="260" customFormat="1" ht="12" customHeight="1">
      <c r="A12" s="607" t="s">
        <v>244</v>
      </c>
      <c r="B12" s="608"/>
      <c r="C12" s="255">
        <v>1</v>
      </c>
      <c r="D12" s="256">
        <v>2</v>
      </c>
      <c r="E12" s="255">
        <v>3</v>
      </c>
      <c r="F12" s="256">
        <v>4</v>
      </c>
      <c r="G12" s="255">
        <v>5</v>
      </c>
      <c r="H12" s="256">
        <v>6</v>
      </c>
      <c r="I12" s="255">
        <v>7</v>
      </c>
      <c r="J12" s="256">
        <v>8</v>
      </c>
      <c r="K12" s="255">
        <v>9</v>
      </c>
      <c r="L12" s="256">
        <v>10</v>
      </c>
      <c r="M12" s="255">
        <v>11</v>
      </c>
      <c r="N12" s="256">
        <v>12</v>
      </c>
      <c r="O12" s="255">
        <v>13</v>
      </c>
      <c r="P12" s="256">
        <v>14</v>
      </c>
      <c r="Q12" s="255">
        <v>15</v>
      </c>
      <c r="R12" s="256">
        <v>16</v>
      </c>
      <c r="S12" s="255">
        <v>17</v>
      </c>
      <c r="T12" s="256">
        <v>18</v>
      </c>
      <c r="U12" s="255">
        <v>19</v>
      </c>
      <c r="V12" s="257"/>
      <c r="W12" s="258"/>
      <c r="X12" s="259"/>
      <c r="Y12" s="259"/>
      <c r="Z12" s="259"/>
      <c r="AA12" s="259"/>
      <c r="AB12" s="259"/>
      <c r="AC12" s="259"/>
    </row>
    <row r="13" spans="1:29" ht="12.75" customHeight="1">
      <c r="A13" s="633" t="s">
        <v>24</v>
      </c>
      <c r="B13" s="634"/>
      <c r="C13" s="261">
        <f>SUM(C14:C15)</f>
        <v>51</v>
      </c>
      <c r="D13" s="261">
        <f>SUM(D14:D15)</f>
        <v>2</v>
      </c>
      <c r="E13" s="261">
        <f aca="true" t="shared" si="0" ref="E13:U13">SUM(E14:E15)</f>
        <v>49</v>
      </c>
      <c r="F13" s="261">
        <f t="shared" si="0"/>
        <v>51</v>
      </c>
      <c r="G13" s="261">
        <f t="shared" si="0"/>
        <v>2</v>
      </c>
      <c r="H13" s="261">
        <f t="shared" si="0"/>
        <v>49</v>
      </c>
      <c r="I13" s="261">
        <f t="shared" si="0"/>
        <v>36</v>
      </c>
      <c r="J13" s="261">
        <f t="shared" si="0"/>
        <v>29</v>
      </c>
      <c r="K13" s="261">
        <f t="shared" si="0"/>
        <v>7</v>
      </c>
      <c r="L13" s="261">
        <f t="shared" si="0"/>
        <v>15</v>
      </c>
      <c r="M13" s="261">
        <f t="shared" si="0"/>
        <v>0</v>
      </c>
      <c r="N13" s="261">
        <f t="shared" si="0"/>
        <v>15</v>
      </c>
      <c r="O13" s="261">
        <f t="shared" si="0"/>
        <v>0</v>
      </c>
      <c r="P13" s="261">
        <f t="shared" si="0"/>
        <v>36</v>
      </c>
      <c r="Q13" s="261">
        <f t="shared" si="0"/>
        <v>8</v>
      </c>
      <c r="R13" s="261">
        <f t="shared" si="0"/>
        <v>1</v>
      </c>
      <c r="S13" s="261">
        <f t="shared" si="0"/>
        <v>1</v>
      </c>
      <c r="T13" s="261">
        <f t="shared" si="0"/>
        <v>23</v>
      </c>
      <c r="U13" s="261">
        <f t="shared" si="0"/>
        <v>3</v>
      </c>
      <c r="V13" s="262"/>
      <c r="W13" s="263"/>
      <c r="X13" s="264"/>
      <c r="Y13" s="264"/>
      <c r="Z13" s="264"/>
      <c r="AA13" s="264"/>
      <c r="AB13" s="264"/>
      <c r="AC13" s="264"/>
    </row>
    <row r="14" spans="1:29" ht="14.25" customHeight="1">
      <c r="A14" s="265" t="s">
        <v>29</v>
      </c>
      <c r="B14" s="266" t="s">
        <v>245</v>
      </c>
      <c r="C14" s="267">
        <v>23</v>
      </c>
      <c r="D14" s="267">
        <v>0</v>
      </c>
      <c r="E14" s="267">
        <v>23</v>
      </c>
      <c r="F14" s="267">
        <v>23</v>
      </c>
      <c r="G14" s="268">
        <v>0</v>
      </c>
      <c r="H14" s="268">
        <v>23</v>
      </c>
      <c r="I14" s="268">
        <v>8</v>
      </c>
      <c r="J14" s="269">
        <v>1</v>
      </c>
      <c r="K14" s="269">
        <v>7</v>
      </c>
      <c r="L14" s="269">
        <v>15</v>
      </c>
      <c r="M14" s="269">
        <v>0</v>
      </c>
      <c r="N14" s="269">
        <v>15</v>
      </c>
      <c r="O14" s="269">
        <v>0</v>
      </c>
      <c r="P14" s="269">
        <v>8</v>
      </c>
      <c r="Q14" s="269">
        <v>2</v>
      </c>
      <c r="R14" s="269">
        <v>0</v>
      </c>
      <c r="S14" s="269">
        <v>0</v>
      </c>
      <c r="T14" s="269">
        <v>4</v>
      </c>
      <c r="U14" s="269">
        <v>2</v>
      </c>
      <c r="V14" s="270"/>
      <c r="W14" s="263"/>
      <c r="X14" s="264"/>
      <c r="Y14" s="264"/>
      <c r="Z14" s="264"/>
      <c r="AA14" s="264"/>
      <c r="AB14" s="264"/>
      <c r="AC14" s="264"/>
    </row>
    <row r="15" spans="1:29" ht="14.25" customHeight="1">
      <c r="A15" s="271" t="s">
        <v>33</v>
      </c>
      <c r="B15" s="272" t="s">
        <v>198</v>
      </c>
      <c r="C15" s="273">
        <f aca="true" t="shared" si="1" ref="C15:U15">SUM(C16:C23)</f>
        <v>28</v>
      </c>
      <c r="D15" s="273">
        <f t="shared" si="1"/>
        <v>2</v>
      </c>
      <c r="E15" s="273">
        <f t="shared" si="1"/>
        <v>26</v>
      </c>
      <c r="F15" s="273">
        <f t="shared" si="1"/>
        <v>28</v>
      </c>
      <c r="G15" s="273">
        <f t="shared" si="1"/>
        <v>2</v>
      </c>
      <c r="H15" s="273">
        <f t="shared" si="1"/>
        <v>26</v>
      </c>
      <c r="I15" s="273">
        <f t="shared" si="1"/>
        <v>28</v>
      </c>
      <c r="J15" s="273">
        <f t="shared" si="1"/>
        <v>28</v>
      </c>
      <c r="K15" s="273">
        <f t="shared" si="1"/>
        <v>0</v>
      </c>
      <c r="L15" s="273">
        <f t="shared" si="1"/>
        <v>0</v>
      </c>
      <c r="M15" s="273">
        <f t="shared" si="1"/>
        <v>0</v>
      </c>
      <c r="N15" s="273">
        <f t="shared" si="1"/>
        <v>0</v>
      </c>
      <c r="O15" s="273">
        <f t="shared" si="1"/>
        <v>0</v>
      </c>
      <c r="P15" s="273">
        <f t="shared" si="1"/>
        <v>28</v>
      </c>
      <c r="Q15" s="273">
        <f t="shared" si="1"/>
        <v>6</v>
      </c>
      <c r="R15" s="273">
        <f t="shared" si="1"/>
        <v>1</v>
      </c>
      <c r="S15" s="273">
        <f t="shared" si="1"/>
        <v>1</v>
      </c>
      <c r="T15" s="273">
        <f t="shared" si="1"/>
        <v>19</v>
      </c>
      <c r="U15" s="273">
        <f t="shared" si="1"/>
        <v>1</v>
      </c>
      <c r="V15" s="263"/>
      <c r="W15" s="263"/>
      <c r="X15" s="264"/>
      <c r="Y15" s="264"/>
      <c r="Z15" s="264"/>
      <c r="AA15" s="264"/>
      <c r="AB15" s="264"/>
      <c r="AC15" s="264"/>
    </row>
    <row r="16" spans="1:29" ht="14.25" customHeight="1">
      <c r="A16" s="265" t="s">
        <v>39</v>
      </c>
      <c r="B16" s="266" t="s">
        <v>246</v>
      </c>
      <c r="C16" s="267">
        <v>1</v>
      </c>
      <c r="D16" s="267">
        <v>0</v>
      </c>
      <c r="E16" s="267">
        <v>1</v>
      </c>
      <c r="F16" s="267">
        <v>1</v>
      </c>
      <c r="G16" s="268">
        <v>0</v>
      </c>
      <c r="H16" s="268">
        <v>1</v>
      </c>
      <c r="I16" s="268">
        <v>1</v>
      </c>
      <c r="J16" s="269">
        <v>1</v>
      </c>
      <c r="K16" s="269">
        <v>0</v>
      </c>
      <c r="L16" s="269">
        <v>0</v>
      </c>
      <c r="M16" s="269">
        <v>0</v>
      </c>
      <c r="N16" s="269">
        <v>0</v>
      </c>
      <c r="O16" s="269">
        <v>0</v>
      </c>
      <c r="P16" s="269">
        <v>1</v>
      </c>
      <c r="Q16" s="269">
        <v>0</v>
      </c>
      <c r="R16" s="269">
        <v>0</v>
      </c>
      <c r="S16" s="269">
        <v>0</v>
      </c>
      <c r="T16" s="269">
        <v>1</v>
      </c>
      <c r="U16" s="269">
        <v>0</v>
      </c>
      <c r="V16" s="263"/>
      <c r="W16" s="263"/>
      <c r="X16" s="264"/>
      <c r="Y16" s="264"/>
      <c r="Z16" s="264"/>
      <c r="AA16" s="264"/>
      <c r="AB16" s="264"/>
      <c r="AC16" s="264"/>
    </row>
    <row r="17" spans="1:23" ht="14.25" customHeight="1">
      <c r="A17" s="265" t="s">
        <v>55</v>
      </c>
      <c r="B17" s="266" t="s">
        <v>247</v>
      </c>
      <c r="C17" s="267">
        <v>4</v>
      </c>
      <c r="D17" s="267">
        <v>0</v>
      </c>
      <c r="E17" s="267">
        <v>4</v>
      </c>
      <c r="F17" s="267">
        <v>4</v>
      </c>
      <c r="G17" s="268">
        <v>0</v>
      </c>
      <c r="H17" s="268">
        <v>4</v>
      </c>
      <c r="I17" s="268">
        <v>4</v>
      </c>
      <c r="J17" s="269">
        <v>4</v>
      </c>
      <c r="K17" s="269">
        <v>0</v>
      </c>
      <c r="L17" s="269">
        <v>0</v>
      </c>
      <c r="M17" s="269">
        <v>0</v>
      </c>
      <c r="N17" s="269">
        <v>0</v>
      </c>
      <c r="O17" s="269">
        <v>0</v>
      </c>
      <c r="P17" s="269">
        <v>4</v>
      </c>
      <c r="Q17" s="269">
        <v>0</v>
      </c>
      <c r="R17" s="269">
        <v>0</v>
      </c>
      <c r="S17" s="269">
        <v>0</v>
      </c>
      <c r="T17" s="269">
        <v>4</v>
      </c>
      <c r="U17" s="269">
        <v>0</v>
      </c>
      <c r="V17" s="237"/>
      <c r="W17" s="237" t="s">
        <v>59</v>
      </c>
    </row>
    <row r="18" spans="1:23" ht="14.25" customHeight="1">
      <c r="A18" s="274" t="s">
        <v>57</v>
      </c>
      <c r="B18" s="266" t="s">
        <v>248</v>
      </c>
      <c r="C18" s="275">
        <v>2</v>
      </c>
      <c r="D18" s="275">
        <v>0</v>
      </c>
      <c r="E18" s="275">
        <v>2</v>
      </c>
      <c r="F18" s="275">
        <v>2</v>
      </c>
      <c r="G18" s="268">
        <v>0</v>
      </c>
      <c r="H18" s="268">
        <v>2</v>
      </c>
      <c r="I18" s="268">
        <v>2</v>
      </c>
      <c r="J18" s="269">
        <v>2</v>
      </c>
      <c r="K18" s="269">
        <v>0</v>
      </c>
      <c r="L18" s="269">
        <v>0</v>
      </c>
      <c r="M18" s="269">
        <v>0</v>
      </c>
      <c r="N18" s="269">
        <v>0</v>
      </c>
      <c r="O18" s="269">
        <v>0</v>
      </c>
      <c r="P18" s="269">
        <v>2</v>
      </c>
      <c r="Q18" s="269">
        <v>0</v>
      </c>
      <c r="R18" s="269">
        <v>0</v>
      </c>
      <c r="S18" s="269">
        <v>0</v>
      </c>
      <c r="T18" s="269">
        <v>2</v>
      </c>
      <c r="U18" s="269">
        <v>0</v>
      </c>
      <c r="V18" s="237"/>
      <c r="W18" s="237"/>
    </row>
    <row r="19" spans="1:23" ht="14.25" customHeight="1">
      <c r="A19" s="276">
        <v>4</v>
      </c>
      <c r="B19" s="266" t="s">
        <v>249</v>
      </c>
      <c r="C19" s="275">
        <v>0</v>
      </c>
      <c r="D19" s="275"/>
      <c r="E19" s="275"/>
      <c r="F19" s="275">
        <v>0</v>
      </c>
      <c r="G19" s="268"/>
      <c r="H19" s="268"/>
      <c r="I19" s="268">
        <v>0</v>
      </c>
      <c r="J19" s="269"/>
      <c r="K19" s="269"/>
      <c r="L19" s="269">
        <v>0</v>
      </c>
      <c r="M19" s="269"/>
      <c r="N19" s="269"/>
      <c r="O19" s="269"/>
      <c r="P19" s="269">
        <v>0</v>
      </c>
      <c r="Q19" s="269"/>
      <c r="R19" s="269"/>
      <c r="S19" s="269"/>
      <c r="T19" s="269"/>
      <c r="U19" s="269"/>
      <c r="V19" s="237"/>
      <c r="W19" s="237"/>
    </row>
    <row r="20" spans="1:23" ht="14.25" customHeight="1">
      <c r="A20" s="274" t="s">
        <v>95</v>
      </c>
      <c r="B20" s="266" t="s">
        <v>250</v>
      </c>
      <c r="C20" s="275">
        <v>8</v>
      </c>
      <c r="D20" s="275">
        <v>2</v>
      </c>
      <c r="E20" s="275">
        <v>6</v>
      </c>
      <c r="F20" s="275">
        <v>8</v>
      </c>
      <c r="G20" s="268">
        <v>2</v>
      </c>
      <c r="H20" s="268">
        <v>6</v>
      </c>
      <c r="I20" s="268">
        <v>8</v>
      </c>
      <c r="J20" s="269">
        <v>8</v>
      </c>
      <c r="K20" s="269">
        <v>0</v>
      </c>
      <c r="L20" s="269">
        <v>0</v>
      </c>
      <c r="M20" s="269">
        <v>0</v>
      </c>
      <c r="N20" s="269">
        <v>0</v>
      </c>
      <c r="O20" s="269">
        <v>0</v>
      </c>
      <c r="P20" s="269">
        <v>8</v>
      </c>
      <c r="Q20" s="269">
        <v>5</v>
      </c>
      <c r="R20" s="269">
        <v>1</v>
      </c>
      <c r="S20" s="269">
        <v>0</v>
      </c>
      <c r="T20" s="269">
        <v>1</v>
      </c>
      <c r="U20" s="269">
        <v>1</v>
      </c>
      <c r="V20" s="237"/>
      <c r="W20" s="237"/>
    </row>
    <row r="21" spans="1:23" ht="14.25" customHeight="1">
      <c r="A21" s="274" t="s">
        <v>204</v>
      </c>
      <c r="B21" s="266" t="s">
        <v>251</v>
      </c>
      <c r="C21" s="275">
        <v>2</v>
      </c>
      <c r="D21" s="275">
        <v>0</v>
      </c>
      <c r="E21" s="275">
        <v>2</v>
      </c>
      <c r="F21" s="275">
        <v>2</v>
      </c>
      <c r="G21" s="268">
        <v>0</v>
      </c>
      <c r="H21" s="268">
        <v>2</v>
      </c>
      <c r="I21" s="268">
        <v>2</v>
      </c>
      <c r="J21" s="268">
        <v>2</v>
      </c>
      <c r="K21" s="268">
        <v>0</v>
      </c>
      <c r="L21" s="268">
        <v>0</v>
      </c>
      <c r="M21" s="268">
        <v>0</v>
      </c>
      <c r="N21" s="268">
        <v>0</v>
      </c>
      <c r="O21" s="268">
        <v>0</v>
      </c>
      <c r="P21" s="268">
        <v>2</v>
      </c>
      <c r="Q21" s="268">
        <v>0</v>
      </c>
      <c r="R21" s="268">
        <v>0</v>
      </c>
      <c r="S21" s="268">
        <v>1</v>
      </c>
      <c r="T21" s="268">
        <v>1</v>
      </c>
      <c r="U21" s="268">
        <v>0</v>
      </c>
      <c r="V21" s="237"/>
      <c r="W21" s="237"/>
    </row>
    <row r="22" spans="1:23" ht="14.25" customHeight="1">
      <c r="A22" s="274" t="s">
        <v>143</v>
      </c>
      <c r="B22" s="266" t="s">
        <v>252</v>
      </c>
      <c r="C22" s="275">
        <v>7</v>
      </c>
      <c r="D22" s="275">
        <v>0</v>
      </c>
      <c r="E22" s="275">
        <v>7</v>
      </c>
      <c r="F22" s="275">
        <v>7</v>
      </c>
      <c r="G22" s="268">
        <v>0</v>
      </c>
      <c r="H22" s="268">
        <v>7</v>
      </c>
      <c r="I22" s="268">
        <v>7</v>
      </c>
      <c r="J22" s="269">
        <v>7</v>
      </c>
      <c r="K22" s="269">
        <v>0</v>
      </c>
      <c r="L22" s="269">
        <v>0</v>
      </c>
      <c r="M22" s="269">
        <v>0</v>
      </c>
      <c r="N22" s="269">
        <v>0</v>
      </c>
      <c r="O22" s="269">
        <v>0</v>
      </c>
      <c r="P22" s="269">
        <v>7</v>
      </c>
      <c r="Q22" s="269">
        <v>0</v>
      </c>
      <c r="R22" s="269">
        <v>0</v>
      </c>
      <c r="S22" s="269">
        <v>0</v>
      </c>
      <c r="T22" s="269">
        <v>7</v>
      </c>
      <c r="U22" s="269">
        <v>0</v>
      </c>
      <c r="V22" s="237"/>
      <c r="W22" s="237"/>
    </row>
    <row r="23" spans="1:23" ht="14.25" customHeight="1">
      <c r="A23" s="277">
        <v>8</v>
      </c>
      <c r="B23" s="266" t="s">
        <v>253</v>
      </c>
      <c r="C23" s="267">
        <v>4</v>
      </c>
      <c r="D23" s="267">
        <v>0</v>
      </c>
      <c r="E23" s="267">
        <v>4</v>
      </c>
      <c r="F23" s="267">
        <v>4</v>
      </c>
      <c r="G23" s="268">
        <v>0</v>
      </c>
      <c r="H23" s="268">
        <v>4</v>
      </c>
      <c r="I23" s="268">
        <v>4</v>
      </c>
      <c r="J23" s="269">
        <v>4</v>
      </c>
      <c r="K23" s="269">
        <v>0</v>
      </c>
      <c r="L23" s="269">
        <v>0</v>
      </c>
      <c r="M23" s="269">
        <v>0</v>
      </c>
      <c r="N23" s="269">
        <v>0</v>
      </c>
      <c r="O23" s="269">
        <v>0</v>
      </c>
      <c r="P23" s="269">
        <v>4</v>
      </c>
      <c r="Q23" s="269">
        <v>1</v>
      </c>
      <c r="R23" s="269">
        <v>0</v>
      </c>
      <c r="S23" s="269">
        <v>0</v>
      </c>
      <c r="T23" s="269">
        <v>3</v>
      </c>
      <c r="U23" s="269">
        <v>0</v>
      </c>
      <c r="V23" s="237"/>
      <c r="W23" s="237"/>
    </row>
    <row r="24" spans="1:23" ht="24.75" customHeight="1">
      <c r="A24" s="244"/>
      <c r="B24" s="636" t="s">
        <v>363</v>
      </c>
      <c r="C24" s="636"/>
      <c r="D24" s="636"/>
      <c r="E24" s="636"/>
      <c r="F24" s="636"/>
      <c r="G24" s="636"/>
      <c r="H24" s="279"/>
      <c r="I24" s="279"/>
      <c r="J24" s="279"/>
      <c r="K24" s="279"/>
      <c r="L24" s="279"/>
      <c r="M24" s="280"/>
      <c r="N24" s="609" t="s">
        <v>364</v>
      </c>
      <c r="O24" s="609"/>
      <c r="P24" s="609"/>
      <c r="Q24" s="609"/>
      <c r="R24" s="609"/>
      <c r="S24" s="609"/>
      <c r="T24" s="609"/>
      <c r="U24" s="609"/>
      <c r="V24" s="237"/>
      <c r="W24" s="237"/>
    </row>
    <row r="25" spans="1:23" ht="19.5" customHeight="1">
      <c r="A25" s="244"/>
      <c r="B25" s="629" t="s">
        <v>254</v>
      </c>
      <c r="C25" s="629"/>
      <c r="D25" s="629"/>
      <c r="E25" s="629"/>
      <c r="F25" s="278"/>
      <c r="G25" s="278"/>
      <c r="H25" s="279"/>
      <c r="I25" s="279"/>
      <c r="J25" s="279"/>
      <c r="K25" s="279"/>
      <c r="L25" s="279"/>
      <c r="M25" s="280"/>
      <c r="N25" s="632" t="s">
        <v>357</v>
      </c>
      <c r="O25" s="632"/>
      <c r="P25" s="632"/>
      <c r="Q25" s="632"/>
      <c r="R25" s="632"/>
      <c r="S25" s="632"/>
      <c r="T25" s="632"/>
      <c r="U25" s="632"/>
      <c r="V25" s="237"/>
      <c r="W25" s="237"/>
    </row>
    <row r="26" spans="1:23" ht="15" customHeight="1">
      <c r="A26" s="244"/>
      <c r="B26" s="629"/>
      <c r="C26" s="629"/>
      <c r="D26" s="629"/>
      <c r="E26" s="629"/>
      <c r="F26" s="281"/>
      <c r="G26" s="282"/>
      <c r="H26" s="283"/>
      <c r="I26" s="283"/>
      <c r="J26" s="283"/>
      <c r="K26" s="283" t="s">
        <v>59</v>
      </c>
      <c r="L26" s="283"/>
      <c r="M26" s="280"/>
      <c r="N26" s="616"/>
      <c r="O26" s="616"/>
      <c r="P26" s="616"/>
      <c r="Q26" s="616"/>
      <c r="R26" s="616"/>
      <c r="S26" s="616"/>
      <c r="T26" s="616"/>
      <c r="U26" s="616"/>
      <c r="V26" s="237"/>
      <c r="W26" s="237"/>
    </row>
    <row r="27" spans="1:23" ht="15" customHeight="1">
      <c r="A27" s="244"/>
      <c r="B27" s="281"/>
      <c r="C27" s="281"/>
      <c r="D27" s="281"/>
      <c r="E27" s="281"/>
      <c r="F27" s="281"/>
      <c r="G27" s="282"/>
      <c r="H27" s="283"/>
      <c r="I27" s="283"/>
      <c r="J27" s="283"/>
      <c r="K27" s="283"/>
      <c r="L27" s="283"/>
      <c r="M27" s="280"/>
      <c r="N27" s="401"/>
      <c r="O27" s="401"/>
      <c r="P27" s="401"/>
      <c r="Q27" s="401"/>
      <c r="R27" s="401"/>
      <c r="S27" s="401"/>
      <c r="T27" s="401"/>
      <c r="U27" s="401"/>
      <c r="V27" s="237"/>
      <c r="W27" s="237"/>
    </row>
    <row r="28" spans="1:21" ht="16.5">
      <c r="A28" s="290"/>
      <c r="B28" s="637"/>
      <c r="C28" s="637"/>
      <c r="D28" s="637"/>
      <c r="E28" s="637"/>
      <c r="F28" s="637"/>
      <c r="G28" s="290"/>
      <c r="H28" s="290"/>
      <c r="I28" s="290"/>
      <c r="J28" s="290"/>
      <c r="K28" s="290"/>
      <c r="L28" s="290"/>
      <c r="M28" s="290"/>
      <c r="N28" s="638"/>
      <c r="O28" s="639"/>
      <c r="P28" s="639"/>
      <c r="Q28" s="639"/>
      <c r="R28" s="639"/>
      <c r="S28" s="639"/>
      <c r="T28" s="639"/>
      <c r="U28" s="639"/>
    </row>
    <row r="29" spans="2:20" ht="20.25" customHeight="1">
      <c r="B29" s="616" t="s">
        <v>255</v>
      </c>
      <c r="C29" s="616"/>
      <c r="D29" s="616"/>
      <c r="E29" s="616"/>
      <c r="O29" s="616" t="s">
        <v>365</v>
      </c>
      <c r="P29" s="616"/>
      <c r="Q29" s="616"/>
      <c r="R29" s="616"/>
      <c r="S29" s="616"/>
      <c r="T29" s="616"/>
    </row>
    <row r="30" spans="15:20" ht="18" customHeight="1">
      <c r="O30" s="606"/>
      <c r="P30" s="606"/>
      <c r="Q30" s="606"/>
      <c r="R30" s="606"/>
      <c r="S30" s="606"/>
      <c r="T30" s="606"/>
    </row>
    <row r="32" ht="12.75" hidden="1"/>
    <row r="33" spans="1:14" ht="12.75" customHeight="1" hidden="1">
      <c r="A33" s="291" t="s">
        <v>256</v>
      </c>
      <c r="B33" s="292"/>
      <c r="C33" s="292"/>
      <c r="D33" s="292"/>
      <c r="E33" s="292"/>
      <c r="F33" s="292"/>
      <c r="G33" s="292"/>
      <c r="H33" s="292"/>
      <c r="I33" s="292"/>
      <c r="J33" s="292"/>
      <c r="K33" s="292"/>
      <c r="L33" s="292"/>
      <c r="M33" s="292"/>
      <c r="N33" s="292"/>
    </row>
    <row r="34" spans="1:14" s="293" customFormat="1" ht="15.75" customHeight="1" hidden="1">
      <c r="A34" s="635" t="s">
        <v>257</v>
      </c>
      <c r="B34" s="635"/>
      <c r="C34" s="635"/>
      <c r="D34" s="635"/>
      <c r="E34" s="635"/>
      <c r="F34" s="635"/>
      <c r="G34" s="635"/>
      <c r="H34" s="635"/>
      <c r="I34" s="635"/>
      <c r="J34" s="635"/>
      <c r="K34" s="635"/>
      <c r="L34" s="292"/>
      <c r="M34" s="292"/>
      <c r="N34" s="292"/>
    </row>
    <row r="35" spans="1:14" s="296" customFormat="1" ht="15" hidden="1">
      <c r="A35" s="294" t="s">
        <v>258</v>
      </c>
      <c r="B35" s="295"/>
      <c r="C35" s="295"/>
      <c r="D35" s="295"/>
      <c r="E35" s="295"/>
      <c r="F35" s="295"/>
      <c r="G35" s="295"/>
      <c r="H35" s="295"/>
      <c r="I35" s="295"/>
      <c r="J35" s="295"/>
      <c r="K35" s="295"/>
      <c r="L35" s="295"/>
      <c r="M35" s="295"/>
      <c r="N35" s="295"/>
    </row>
    <row r="36" spans="1:14" s="293" customFormat="1" ht="15" hidden="1">
      <c r="A36" s="294" t="s">
        <v>259</v>
      </c>
      <c r="B36" s="295"/>
      <c r="C36" s="295"/>
      <c r="D36" s="295"/>
      <c r="E36" s="295"/>
      <c r="F36" s="295"/>
      <c r="G36" s="295"/>
      <c r="H36" s="295"/>
      <c r="I36" s="295"/>
      <c r="J36" s="295"/>
      <c r="K36" s="295"/>
      <c r="L36" s="297"/>
      <c r="M36" s="297"/>
      <c r="N36" s="297"/>
    </row>
    <row r="37" spans="1:14" s="293" customFormat="1" ht="15">
      <c r="A37" s="297"/>
      <c r="B37" s="297"/>
      <c r="C37" s="297"/>
      <c r="D37" s="297"/>
      <c r="E37" s="297"/>
      <c r="F37" s="297"/>
      <c r="G37" s="297"/>
      <c r="H37" s="297"/>
      <c r="I37" s="297"/>
      <c r="J37" s="297"/>
      <c r="K37" s="297"/>
      <c r="L37" s="297"/>
      <c r="M37" s="297"/>
      <c r="N37" s="297"/>
    </row>
    <row r="38" spans="1:14" ht="12.75">
      <c r="A38" s="290"/>
      <c r="B38" s="290"/>
      <c r="C38" s="290"/>
      <c r="D38" s="290"/>
      <c r="E38" s="290"/>
      <c r="F38" s="290"/>
      <c r="G38" s="290"/>
      <c r="H38" s="290"/>
      <c r="I38" s="290"/>
      <c r="J38" s="290"/>
      <c r="K38" s="290"/>
      <c r="L38" s="290"/>
      <c r="M38" s="290"/>
      <c r="N38" s="290"/>
    </row>
  </sheetData>
  <sheetProtection/>
  <mergeCells count="54">
    <mergeCell ref="N25:U25"/>
    <mergeCell ref="A13:B13"/>
    <mergeCell ref="A34:K34"/>
    <mergeCell ref="B24:G24"/>
    <mergeCell ref="B26:E26"/>
    <mergeCell ref="N26:U26"/>
    <mergeCell ref="B28:F28"/>
    <mergeCell ref="N28:U28"/>
    <mergeCell ref="B29:E29"/>
    <mergeCell ref="O29:T29"/>
    <mergeCell ref="B25:E25"/>
    <mergeCell ref="T8:T11"/>
    <mergeCell ref="U8:U11"/>
    <mergeCell ref="L9:L11"/>
    <mergeCell ref="M9:O9"/>
    <mergeCell ref="J10:J11"/>
    <mergeCell ref="K10:K11"/>
    <mergeCell ref="M10:M11"/>
    <mergeCell ref="N10:N11"/>
    <mergeCell ref="O10:O11"/>
    <mergeCell ref="A5:E5"/>
    <mergeCell ref="O5:U5"/>
    <mergeCell ref="A6:B11"/>
    <mergeCell ref="C6:E8"/>
    <mergeCell ref="F6:O6"/>
    <mergeCell ref="P6:U6"/>
    <mergeCell ref="F7:H8"/>
    <mergeCell ref="I7:O7"/>
    <mergeCell ref="P7:P11"/>
    <mergeCell ref="Q7:U7"/>
    <mergeCell ref="A1:B1"/>
    <mergeCell ref="A2:B2"/>
    <mergeCell ref="A3:B3"/>
    <mergeCell ref="A4:B4"/>
    <mergeCell ref="F4:N4"/>
    <mergeCell ref="O4:U4"/>
    <mergeCell ref="O2:U2"/>
    <mergeCell ref="O30:T30"/>
    <mergeCell ref="A12:B12"/>
    <mergeCell ref="N24:U24"/>
    <mergeCell ref="C9:C11"/>
    <mergeCell ref="D9:E9"/>
    <mergeCell ref="F9:F11"/>
    <mergeCell ref="G9:H9"/>
    <mergeCell ref="Q8:Q11"/>
    <mergeCell ref="R8:R11"/>
    <mergeCell ref="S8:S11"/>
    <mergeCell ref="I8:K8"/>
    <mergeCell ref="I9:I11"/>
    <mergeCell ref="J9:K9"/>
    <mergeCell ref="G10:G11"/>
    <mergeCell ref="H10:H11"/>
    <mergeCell ref="F1:N2"/>
    <mergeCell ref="L8:O8"/>
  </mergeCells>
  <printOptions/>
  <pageMargins left="0.64" right="0.2" top="0.45" bottom="0.19" header="0.39" footer="0.19"/>
  <pageSetup horizontalDpi="600" verticalDpi="600" orientation="landscape" paperSize="9" scale="95" r:id="rId1"/>
</worksheet>
</file>

<file path=xl/worksheets/sheet13.xml><?xml version="1.0" encoding="utf-8"?>
<worksheet xmlns="http://schemas.openxmlformats.org/spreadsheetml/2006/main" xmlns:r="http://schemas.openxmlformats.org/officeDocument/2006/relationships">
  <dimension ref="A1:CB32"/>
  <sheetViews>
    <sheetView zoomScalePageLayoutView="0" workbookViewId="0" topLeftCell="A10">
      <selection activeCell="F33" sqref="F33"/>
    </sheetView>
  </sheetViews>
  <sheetFormatPr defaultColWidth="9.140625" defaultRowHeight="12.75"/>
  <cols>
    <col min="1" max="1" width="2.8515625" style="301" customWidth="1"/>
    <col min="2" max="2" width="28.8515625" style="301" customWidth="1"/>
    <col min="3" max="3" width="7.140625" style="301" customWidth="1"/>
    <col min="4" max="5" width="5.7109375" style="301" customWidth="1"/>
    <col min="6" max="6" width="6.7109375" style="301" customWidth="1"/>
    <col min="7" max="8" width="5.7109375" style="301" customWidth="1"/>
    <col min="9" max="9" width="6.28125" style="301" customWidth="1"/>
    <col min="10" max="11" width="5.7109375" style="301" customWidth="1"/>
    <col min="12" max="12" width="6.8515625" style="301" customWidth="1"/>
    <col min="13" max="13" width="6.28125" style="301" customWidth="1"/>
    <col min="14" max="14" width="6.8515625" style="301" customWidth="1"/>
    <col min="15" max="15" width="5.7109375" style="301" customWidth="1"/>
    <col min="16" max="16" width="7.8515625" style="301" customWidth="1"/>
    <col min="17" max="17" width="5.421875" style="301" customWidth="1"/>
    <col min="18" max="18" width="5.8515625" style="301" customWidth="1"/>
    <col min="19" max="19" width="6.00390625" style="301" customWidth="1"/>
    <col min="20" max="20" width="5.421875" style="301" customWidth="1"/>
    <col min="21" max="21" width="5.57421875" style="301" customWidth="1"/>
    <col min="22" max="16384" width="9.140625" style="301" customWidth="1"/>
  </cols>
  <sheetData>
    <row r="1" spans="1:22" ht="18.75" customHeight="1">
      <c r="A1" s="640" t="s">
        <v>261</v>
      </c>
      <c r="B1" s="640"/>
      <c r="C1" s="298"/>
      <c r="D1" s="298"/>
      <c r="E1" s="299"/>
      <c r="F1" s="652" t="s">
        <v>260</v>
      </c>
      <c r="G1" s="652"/>
      <c r="H1" s="652"/>
      <c r="I1" s="652"/>
      <c r="J1" s="652"/>
      <c r="K1" s="652"/>
      <c r="L1" s="652"/>
      <c r="M1" s="652"/>
      <c r="N1" s="652"/>
      <c r="O1" s="653"/>
      <c r="P1" s="653"/>
      <c r="Q1" s="653"/>
      <c r="R1" s="653"/>
      <c r="S1" s="653"/>
      <c r="T1" s="653"/>
      <c r="U1" s="653"/>
      <c r="V1" s="300"/>
    </row>
    <row r="2" spans="1:22" ht="15.75" customHeight="1">
      <c r="A2" s="641" t="s">
        <v>366</v>
      </c>
      <c r="B2" s="641"/>
      <c r="C2" s="302"/>
      <c r="D2" s="302"/>
      <c r="E2" s="303"/>
      <c r="F2" s="652"/>
      <c r="G2" s="652"/>
      <c r="H2" s="652"/>
      <c r="I2" s="652"/>
      <c r="J2" s="652"/>
      <c r="K2" s="652"/>
      <c r="L2" s="652"/>
      <c r="M2" s="652"/>
      <c r="N2" s="652"/>
      <c r="O2" s="617" t="s">
        <v>262</v>
      </c>
      <c r="P2" s="617"/>
      <c r="Q2" s="617"/>
      <c r="R2" s="617"/>
      <c r="S2" s="617"/>
      <c r="T2" s="617"/>
      <c r="U2" s="617"/>
      <c r="V2" s="304"/>
    </row>
    <row r="3" spans="1:22" ht="15.75" customHeight="1">
      <c r="A3" s="615" t="s">
        <v>360</v>
      </c>
      <c r="B3" s="615"/>
      <c r="C3" s="302"/>
      <c r="D3" s="302"/>
      <c r="E3" s="303"/>
      <c r="F3" s="404"/>
      <c r="G3" s="404"/>
      <c r="H3" s="404"/>
      <c r="I3" s="404"/>
      <c r="J3" s="404"/>
      <c r="K3" s="404"/>
      <c r="L3" s="404"/>
      <c r="M3" s="404"/>
      <c r="N3" s="404"/>
      <c r="O3" s="403"/>
      <c r="P3" s="403"/>
      <c r="Q3" s="403"/>
      <c r="R3" s="403"/>
      <c r="S3" s="403"/>
      <c r="T3" s="403"/>
      <c r="U3" s="403"/>
      <c r="V3" s="304"/>
    </row>
    <row r="4" spans="1:21" ht="18" customHeight="1">
      <c r="A4" s="640" t="s">
        <v>367</v>
      </c>
      <c r="B4" s="640"/>
      <c r="C4" s="302"/>
      <c r="D4" s="302"/>
      <c r="E4" s="303"/>
      <c r="F4" s="648" t="s">
        <v>368</v>
      </c>
      <c r="G4" s="648"/>
      <c r="H4" s="648"/>
      <c r="I4" s="648"/>
      <c r="J4" s="648"/>
      <c r="K4" s="648"/>
      <c r="L4" s="648"/>
      <c r="M4" s="648"/>
      <c r="N4" s="648"/>
      <c r="O4" s="617" t="s">
        <v>263</v>
      </c>
      <c r="P4" s="617"/>
      <c r="Q4" s="617"/>
      <c r="R4" s="617"/>
      <c r="S4" s="617"/>
      <c r="T4" s="617"/>
      <c r="U4" s="617"/>
    </row>
    <row r="5" spans="15:21" ht="15" customHeight="1">
      <c r="O5" s="667" t="s">
        <v>264</v>
      </c>
      <c r="P5" s="667"/>
      <c r="Q5" s="667"/>
      <c r="R5" s="667"/>
      <c r="S5" s="667"/>
      <c r="T5" s="667"/>
      <c r="U5" s="667"/>
    </row>
    <row r="6" spans="1:80" s="306" customFormat="1" ht="21" customHeight="1">
      <c r="A6" s="668" t="s">
        <v>183</v>
      </c>
      <c r="B6" s="669"/>
      <c r="C6" s="674" t="s">
        <v>265</v>
      </c>
      <c r="D6" s="675"/>
      <c r="E6" s="676"/>
      <c r="F6" s="642" t="s">
        <v>225</v>
      </c>
      <c r="G6" s="643"/>
      <c r="H6" s="643"/>
      <c r="I6" s="643"/>
      <c r="J6" s="643"/>
      <c r="K6" s="643"/>
      <c r="L6" s="643"/>
      <c r="M6" s="643"/>
      <c r="N6" s="643"/>
      <c r="O6" s="644"/>
      <c r="P6" s="645" t="s">
        <v>266</v>
      </c>
      <c r="Q6" s="646"/>
      <c r="R6" s="646"/>
      <c r="S6" s="646"/>
      <c r="T6" s="646"/>
      <c r="U6" s="647"/>
      <c r="V6" s="305"/>
      <c r="W6" s="305"/>
      <c r="X6" s="305"/>
      <c r="Y6" s="305"/>
      <c r="Z6" s="305"/>
      <c r="AA6" s="305"/>
      <c r="AB6" s="305"/>
      <c r="AC6" s="305"/>
      <c r="AD6" s="305"/>
      <c r="AE6" s="305"/>
      <c r="AF6" s="305"/>
      <c r="AG6" s="305"/>
      <c r="AH6" s="305"/>
      <c r="AI6" s="305"/>
      <c r="AJ6" s="305"/>
      <c r="AK6" s="305"/>
      <c r="AL6" s="305"/>
      <c r="AM6" s="305"/>
      <c r="AN6" s="305"/>
      <c r="AO6" s="305"/>
      <c r="AP6" s="305"/>
      <c r="AQ6" s="305"/>
      <c r="AR6" s="305"/>
      <c r="AS6" s="305"/>
      <c r="AT6" s="305"/>
      <c r="AU6" s="305"/>
      <c r="AV6" s="305"/>
      <c r="AW6" s="305"/>
      <c r="AX6" s="305"/>
      <c r="AY6" s="305"/>
      <c r="AZ6" s="305"/>
      <c r="BA6" s="305"/>
      <c r="BB6" s="305"/>
      <c r="BC6" s="305"/>
      <c r="BD6" s="305"/>
      <c r="BE6" s="305"/>
      <c r="BF6" s="305"/>
      <c r="BG6" s="305"/>
      <c r="BH6" s="305"/>
      <c r="BI6" s="305"/>
      <c r="BJ6" s="305"/>
      <c r="BK6" s="305"/>
      <c r="BL6" s="305"/>
      <c r="BM6" s="305"/>
      <c r="BN6" s="305"/>
      <c r="BO6" s="305"/>
      <c r="BP6" s="305"/>
      <c r="BQ6" s="305"/>
      <c r="BR6" s="305"/>
      <c r="BS6" s="305"/>
      <c r="BT6" s="305"/>
      <c r="BU6" s="305"/>
      <c r="BV6" s="305"/>
      <c r="BW6" s="305"/>
      <c r="BX6" s="305"/>
      <c r="BY6" s="305"/>
      <c r="BZ6" s="305"/>
      <c r="CA6" s="305"/>
      <c r="CB6" s="305"/>
    </row>
    <row r="7" spans="1:80" s="306" customFormat="1" ht="15" customHeight="1">
      <c r="A7" s="670"/>
      <c r="B7" s="671"/>
      <c r="C7" s="677"/>
      <c r="D7" s="678"/>
      <c r="E7" s="679"/>
      <c r="F7" s="657" t="s">
        <v>267</v>
      </c>
      <c r="G7" s="658"/>
      <c r="H7" s="659"/>
      <c r="I7" s="642" t="s">
        <v>228</v>
      </c>
      <c r="J7" s="643"/>
      <c r="K7" s="643"/>
      <c r="L7" s="643"/>
      <c r="M7" s="643"/>
      <c r="N7" s="643"/>
      <c r="O7" s="644"/>
      <c r="P7" s="649" t="s">
        <v>268</v>
      </c>
      <c r="Q7" s="654" t="s">
        <v>25</v>
      </c>
      <c r="R7" s="655"/>
      <c r="S7" s="655"/>
      <c r="T7" s="655"/>
      <c r="U7" s="656"/>
      <c r="V7" s="305"/>
      <c r="W7" s="305"/>
      <c r="X7" s="305"/>
      <c r="Y7" s="305"/>
      <c r="Z7" s="305"/>
      <c r="AA7" s="305"/>
      <c r="AB7" s="305"/>
      <c r="AC7" s="305"/>
      <c r="AD7" s="305"/>
      <c r="AE7" s="305"/>
      <c r="AF7" s="305"/>
      <c r="AG7" s="305"/>
      <c r="AH7" s="305"/>
      <c r="AI7" s="305"/>
      <c r="AJ7" s="305"/>
      <c r="AK7" s="305"/>
      <c r="AL7" s="305"/>
      <c r="AM7" s="305"/>
      <c r="AN7" s="305"/>
      <c r="AO7" s="305"/>
      <c r="AP7" s="305"/>
      <c r="AQ7" s="305"/>
      <c r="AR7" s="305"/>
      <c r="AS7" s="305"/>
      <c r="AT7" s="305"/>
      <c r="AU7" s="305"/>
      <c r="AV7" s="305"/>
      <c r="AW7" s="305"/>
      <c r="AX7" s="305"/>
      <c r="AY7" s="305"/>
      <c r="AZ7" s="305"/>
      <c r="BA7" s="305"/>
      <c r="BB7" s="305"/>
      <c r="BC7" s="305"/>
      <c r="BD7" s="305"/>
      <c r="BE7" s="305"/>
      <c r="BF7" s="305"/>
      <c r="BG7" s="305"/>
      <c r="BH7" s="305"/>
      <c r="BI7" s="305"/>
      <c r="BJ7" s="305"/>
      <c r="BK7" s="305"/>
      <c r="BL7" s="305"/>
      <c r="BM7" s="305"/>
      <c r="BN7" s="305"/>
      <c r="BO7" s="305"/>
      <c r="BP7" s="305"/>
      <c r="BQ7" s="305"/>
      <c r="BR7" s="305"/>
      <c r="BS7" s="305"/>
      <c r="BT7" s="305"/>
      <c r="BU7" s="305"/>
      <c r="BV7" s="305"/>
      <c r="BW7" s="305"/>
      <c r="BX7" s="305"/>
      <c r="BY7" s="305"/>
      <c r="BZ7" s="305"/>
      <c r="CA7" s="305"/>
      <c r="CB7" s="305"/>
    </row>
    <row r="8" spans="1:80" s="306" customFormat="1" ht="31.5" customHeight="1">
      <c r="A8" s="670"/>
      <c r="B8" s="671"/>
      <c r="C8" s="680"/>
      <c r="D8" s="681"/>
      <c r="E8" s="682"/>
      <c r="F8" s="660"/>
      <c r="G8" s="661"/>
      <c r="H8" s="662"/>
      <c r="I8" s="645" t="s">
        <v>229</v>
      </c>
      <c r="J8" s="646"/>
      <c r="K8" s="647"/>
      <c r="L8" s="642" t="s">
        <v>269</v>
      </c>
      <c r="M8" s="643"/>
      <c r="N8" s="643"/>
      <c r="O8" s="644"/>
      <c r="P8" s="650"/>
      <c r="Q8" s="649" t="s">
        <v>231</v>
      </c>
      <c r="R8" s="649" t="s">
        <v>270</v>
      </c>
      <c r="S8" s="649" t="s">
        <v>271</v>
      </c>
      <c r="T8" s="649" t="s">
        <v>272</v>
      </c>
      <c r="U8" s="649" t="s">
        <v>273</v>
      </c>
      <c r="V8" s="305" t="s">
        <v>59</v>
      </c>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5"/>
      <c r="AY8" s="305"/>
      <c r="AZ8" s="305"/>
      <c r="BA8" s="305"/>
      <c r="BB8" s="305"/>
      <c r="BC8" s="305"/>
      <c r="BD8" s="305"/>
      <c r="BE8" s="305"/>
      <c r="BF8" s="305"/>
      <c r="BG8" s="305"/>
      <c r="BH8" s="305"/>
      <c r="BI8" s="305"/>
      <c r="BJ8" s="305"/>
      <c r="BK8" s="305"/>
      <c r="BL8" s="305"/>
      <c r="BM8" s="305"/>
      <c r="BN8" s="305"/>
      <c r="BO8" s="305"/>
      <c r="BP8" s="305"/>
      <c r="BQ8" s="305"/>
      <c r="BR8" s="305"/>
      <c r="BS8" s="305"/>
      <c r="BT8" s="305"/>
      <c r="BU8" s="305"/>
      <c r="BV8" s="305"/>
      <c r="BW8" s="305"/>
      <c r="BX8" s="305"/>
      <c r="BY8" s="305"/>
      <c r="BZ8" s="305"/>
      <c r="CA8" s="305"/>
      <c r="CB8" s="305"/>
    </row>
    <row r="9" spans="1:80" s="306" customFormat="1" ht="12" customHeight="1">
      <c r="A9" s="670"/>
      <c r="B9" s="671"/>
      <c r="C9" s="649" t="s">
        <v>274</v>
      </c>
      <c r="D9" s="645" t="s">
        <v>25</v>
      </c>
      <c r="E9" s="647"/>
      <c r="F9" s="649" t="s">
        <v>275</v>
      </c>
      <c r="G9" s="645" t="s">
        <v>25</v>
      </c>
      <c r="H9" s="647"/>
      <c r="I9" s="649" t="s">
        <v>276</v>
      </c>
      <c r="J9" s="645" t="s">
        <v>25</v>
      </c>
      <c r="K9" s="647"/>
      <c r="L9" s="649" t="s">
        <v>275</v>
      </c>
      <c r="M9" s="645" t="s">
        <v>25</v>
      </c>
      <c r="N9" s="646"/>
      <c r="O9" s="647"/>
      <c r="P9" s="650"/>
      <c r="Q9" s="650"/>
      <c r="R9" s="650"/>
      <c r="S9" s="650"/>
      <c r="T9" s="650"/>
      <c r="U9" s="650"/>
      <c r="V9" s="305"/>
      <c r="W9" s="305"/>
      <c r="X9" s="305"/>
      <c r="Y9" s="305"/>
      <c r="Z9" s="305"/>
      <c r="AA9" s="305"/>
      <c r="AB9" s="305"/>
      <c r="AC9" s="305"/>
      <c r="AD9" s="305"/>
      <c r="AE9" s="305"/>
      <c r="AF9" s="305"/>
      <c r="AG9" s="305"/>
      <c r="AH9" s="305"/>
      <c r="AI9" s="305"/>
      <c r="AJ9" s="305"/>
      <c r="AK9" s="305"/>
      <c r="AL9" s="305"/>
      <c r="AM9" s="305"/>
      <c r="AN9" s="305"/>
      <c r="AO9" s="305"/>
      <c r="AP9" s="305"/>
      <c r="AQ9" s="305"/>
      <c r="AR9" s="305"/>
      <c r="AS9" s="305"/>
      <c r="AT9" s="305"/>
      <c r="AU9" s="305"/>
      <c r="AV9" s="305"/>
      <c r="AW9" s="305"/>
      <c r="AX9" s="305"/>
      <c r="AY9" s="305"/>
      <c r="AZ9" s="305"/>
      <c r="BA9" s="305"/>
      <c r="BB9" s="305"/>
      <c r="BC9" s="305"/>
      <c r="BD9" s="305"/>
      <c r="BE9" s="305"/>
      <c r="BF9" s="305"/>
      <c r="BG9" s="305"/>
      <c r="BH9" s="305"/>
      <c r="BI9" s="305"/>
      <c r="BJ9" s="305"/>
      <c r="BK9" s="305"/>
      <c r="BL9" s="305"/>
      <c r="BM9" s="305"/>
      <c r="BN9" s="305"/>
      <c r="BO9" s="305"/>
      <c r="BP9" s="305"/>
      <c r="BQ9" s="305"/>
      <c r="BR9" s="305"/>
      <c r="BS9" s="305"/>
      <c r="BT9" s="305"/>
      <c r="BU9" s="305"/>
      <c r="BV9" s="305"/>
      <c r="BW9" s="305"/>
      <c r="BX9" s="305"/>
      <c r="BY9" s="305"/>
      <c r="BZ9" s="305"/>
      <c r="CA9" s="305"/>
      <c r="CB9" s="305"/>
    </row>
    <row r="10" spans="1:80" s="306" customFormat="1" ht="15" customHeight="1">
      <c r="A10" s="670"/>
      <c r="B10" s="671"/>
      <c r="C10" s="650"/>
      <c r="D10" s="649" t="s">
        <v>277</v>
      </c>
      <c r="E10" s="649" t="s">
        <v>278</v>
      </c>
      <c r="F10" s="650"/>
      <c r="G10" s="649" t="s">
        <v>279</v>
      </c>
      <c r="H10" s="649" t="s">
        <v>280</v>
      </c>
      <c r="I10" s="650"/>
      <c r="J10" s="649" t="s">
        <v>281</v>
      </c>
      <c r="K10" s="690" t="s">
        <v>282</v>
      </c>
      <c r="L10" s="650"/>
      <c r="M10" s="684" t="s">
        <v>283</v>
      </c>
      <c r="N10" s="684" t="s">
        <v>284</v>
      </c>
      <c r="O10" s="684" t="s">
        <v>285</v>
      </c>
      <c r="P10" s="650"/>
      <c r="Q10" s="650"/>
      <c r="R10" s="650"/>
      <c r="S10" s="650"/>
      <c r="T10" s="650"/>
      <c r="U10" s="650"/>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5"/>
      <c r="AR10" s="305"/>
      <c r="AS10" s="305"/>
      <c r="AT10" s="305"/>
      <c r="AU10" s="305"/>
      <c r="AV10" s="305"/>
      <c r="AW10" s="305"/>
      <c r="AX10" s="305"/>
      <c r="AY10" s="305"/>
      <c r="AZ10" s="305"/>
      <c r="BA10" s="305"/>
      <c r="BB10" s="305"/>
      <c r="BC10" s="305"/>
      <c r="BD10" s="305"/>
      <c r="BE10" s="305"/>
      <c r="BF10" s="305"/>
      <c r="BG10" s="305"/>
      <c r="BH10" s="305"/>
      <c r="BI10" s="305"/>
      <c r="BJ10" s="305"/>
      <c r="BK10" s="305"/>
      <c r="BL10" s="305"/>
      <c r="BM10" s="305"/>
      <c r="BN10" s="305"/>
      <c r="BO10" s="305"/>
      <c r="BP10" s="305"/>
      <c r="BQ10" s="305"/>
      <c r="BR10" s="305"/>
      <c r="BS10" s="305"/>
      <c r="BT10" s="305"/>
      <c r="BU10" s="305"/>
      <c r="BV10" s="305"/>
      <c r="BW10" s="305"/>
      <c r="BX10" s="305"/>
      <c r="BY10" s="305"/>
      <c r="BZ10" s="305"/>
      <c r="CA10" s="305"/>
      <c r="CB10" s="305"/>
    </row>
    <row r="11" spans="1:80" s="306" customFormat="1" ht="115.5" customHeight="1">
      <c r="A11" s="672"/>
      <c r="B11" s="673"/>
      <c r="C11" s="651"/>
      <c r="D11" s="651"/>
      <c r="E11" s="651"/>
      <c r="F11" s="651"/>
      <c r="G11" s="651"/>
      <c r="H11" s="651"/>
      <c r="I11" s="651"/>
      <c r="J11" s="651"/>
      <c r="K11" s="691"/>
      <c r="L11" s="651"/>
      <c r="M11" s="685"/>
      <c r="N11" s="685"/>
      <c r="O11" s="685"/>
      <c r="P11" s="651"/>
      <c r="Q11" s="651"/>
      <c r="R11" s="651"/>
      <c r="S11" s="651"/>
      <c r="T11" s="651"/>
      <c r="U11" s="651"/>
      <c r="V11" s="307"/>
      <c r="W11" s="308"/>
      <c r="X11" s="305"/>
      <c r="Y11" s="305"/>
      <c r="Z11" s="305"/>
      <c r="AA11" s="305"/>
      <c r="AB11" s="305"/>
      <c r="AC11" s="305"/>
      <c r="AD11" s="305"/>
      <c r="AE11" s="305"/>
      <c r="AF11" s="305"/>
      <c r="AG11" s="305"/>
      <c r="AH11" s="305"/>
      <c r="AI11" s="305"/>
      <c r="AJ11" s="305"/>
      <c r="AK11" s="305"/>
      <c r="AL11" s="305"/>
      <c r="AM11" s="305"/>
      <c r="AN11" s="305"/>
      <c r="AO11" s="305"/>
      <c r="AP11" s="305"/>
      <c r="AQ11" s="305"/>
      <c r="AR11" s="305"/>
      <c r="AS11" s="305"/>
      <c r="AT11" s="305"/>
      <c r="AU11" s="305"/>
      <c r="AV11" s="305"/>
      <c r="AW11" s="305"/>
      <c r="AX11" s="305"/>
      <c r="AY11" s="305"/>
      <c r="AZ11" s="305"/>
      <c r="BA11" s="305"/>
      <c r="BB11" s="305"/>
      <c r="BC11" s="305"/>
      <c r="BD11" s="305"/>
      <c r="BE11" s="305"/>
      <c r="BF11" s="305"/>
      <c r="BG11" s="305"/>
      <c r="BH11" s="305"/>
      <c r="BI11" s="305"/>
      <c r="BJ11" s="305"/>
      <c r="BK11" s="305"/>
      <c r="BL11" s="305"/>
      <c r="BM11" s="305"/>
      <c r="BN11" s="305"/>
      <c r="BO11" s="305"/>
      <c r="BP11" s="305"/>
      <c r="BQ11" s="305"/>
      <c r="BR11" s="305"/>
      <c r="BS11" s="305"/>
      <c r="BT11" s="305"/>
      <c r="BU11" s="305"/>
      <c r="BV11" s="305"/>
      <c r="BW11" s="305"/>
      <c r="BX11" s="305"/>
      <c r="BY11" s="305"/>
      <c r="BZ11" s="305"/>
      <c r="CA11" s="305"/>
      <c r="CB11" s="305"/>
    </row>
    <row r="12" spans="1:80" s="312" customFormat="1" ht="12" customHeight="1">
      <c r="A12" s="664" t="s">
        <v>244</v>
      </c>
      <c r="B12" s="665"/>
      <c r="C12" s="309">
        <v>1</v>
      </c>
      <c r="D12" s="310">
        <v>2</v>
      </c>
      <c r="E12" s="309">
        <v>3</v>
      </c>
      <c r="F12" s="310">
        <v>4</v>
      </c>
      <c r="G12" s="309">
        <v>5</v>
      </c>
      <c r="H12" s="310">
        <v>6</v>
      </c>
      <c r="I12" s="309">
        <v>7</v>
      </c>
      <c r="J12" s="310">
        <v>8</v>
      </c>
      <c r="K12" s="309">
        <v>9</v>
      </c>
      <c r="L12" s="310">
        <v>10</v>
      </c>
      <c r="M12" s="309">
        <v>11</v>
      </c>
      <c r="N12" s="310">
        <v>12</v>
      </c>
      <c r="O12" s="309">
        <v>13</v>
      </c>
      <c r="P12" s="310">
        <v>14</v>
      </c>
      <c r="Q12" s="309">
        <v>15</v>
      </c>
      <c r="R12" s="310">
        <v>16</v>
      </c>
      <c r="S12" s="309">
        <v>17</v>
      </c>
      <c r="T12" s="310">
        <v>18</v>
      </c>
      <c r="U12" s="309">
        <v>19</v>
      </c>
      <c r="V12" s="311"/>
      <c r="W12" s="259"/>
      <c r="X12" s="259"/>
      <c r="Y12" s="259"/>
      <c r="Z12" s="259"/>
      <c r="AA12" s="259"/>
      <c r="AB12" s="259"/>
      <c r="AC12" s="259"/>
      <c r="AD12" s="259"/>
      <c r="AE12" s="259"/>
      <c r="AF12" s="259"/>
      <c r="AG12" s="259"/>
      <c r="AH12" s="259"/>
      <c r="AI12" s="259"/>
      <c r="AJ12" s="259"/>
      <c r="AK12" s="259"/>
      <c r="AL12" s="259"/>
      <c r="AM12" s="259"/>
      <c r="AN12" s="259"/>
      <c r="AO12" s="259"/>
      <c r="AP12" s="259"/>
      <c r="AQ12" s="259"/>
      <c r="AR12" s="259"/>
      <c r="AS12" s="259"/>
      <c r="AT12" s="259"/>
      <c r="AU12" s="259"/>
      <c r="AV12" s="259"/>
      <c r="AW12" s="259"/>
      <c r="AX12" s="259"/>
      <c r="AY12" s="259"/>
      <c r="AZ12" s="259"/>
      <c r="BA12" s="259"/>
      <c r="BB12" s="259"/>
      <c r="BC12" s="259"/>
      <c r="BD12" s="259"/>
      <c r="BE12" s="259"/>
      <c r="BF12" s="259"/>
      <c r="BG12" s="259"/>
      <c r="BH12" s="259"/>
      <c r="BI12" s="259"/>
      <c r="BJ12" s="259"/>
      <c r="BK12" s="259"/>
      <c r="BL12" s="259"/>
      <c r="BM12" s="259"/>
      <c r="BN12" s="259"/>
      <c r="BO12" s="259"/>
      <c r="BP12" s="259"/>
      <c r="BQ12" s="259"/>
      <c r="BR12" s="259"/>
      <c r="BS12" s="259"/>
      <c r="BT12" s="259"/>
      <c r="BU12" s="259"/>
      <c r="BV12" s="259"/>
      <c r="BW12" s="259"/>
      <c r="BX12" s="259"/>
      <c r="BY12" s="259"/>
      <c r="BZ12" s="259"/>
      <c r="CA12" s="259"/>
      <c r="CB12" s="259"/>
    </row>
    <row r="13" spans="1:80" s="316" customFormat="1" ht="12" customHeight="1">
      <c r="A13" s="686" t="s">
        <v>24</v>
      </c>
      <c r="B13" s="687"/>
      <c r="C13" s="313">
        <f>SUM(C14:C15)</f>
        <v>0</v>
      </c>
      <c r="D13" s="313">
        <f aca="true" t="shared" si="0" ref="D13:R13">SUM(D14:D15)</f>
        <v>0</v>
      </c>
      <c r="E13" s="313">
        <f t="shared" si="0"/>
        <v>0</v>
      </c>
      <c r="F13" s="313">
        <f t="shared" si="0"/>
        <v>0</v>
      </c>
      <c r="G13" s="313">
        <f t="shared" si="0"/>
        <v>0</v>
      </c>
      <c r="H13" s="313">
        <f t="shared" si="0"/>
        <v>0</v>
      </c>
      <c r="I13" s="313">
        <f t="shared" si="0"/>
        <v>0</v>
      </c>
      <c r="J13" s="313">
        <f t="shared" si="0"/>
        <v>0</v>
      </c>
      <c r="K13" s="313">
        <f t="shared" si="0"/>
        <v>0</v>
      </c>
      <c r="L13" s="313">
        <f t="shared" si="0"/>
        <v>0</v>
      </c>
      <c r="M13" s="313">
        <f t="shared" si="0"/>
        <v>0</v>
      </c>
      <c r="N13" s="313">
        <f t="shared" si="0"/>
        <v>0</v>
      </c>
      <c r="O13" s="313">
        <f t="shared" si="0"/>
        <v>0</v>
      </c>
      <c r="P13" s="313">
        <f t="shared" si="0"/>
        <v>0</v>
      </c>
      <c r="Q13" s="313">
        <f t="shared" si="0"/>
        <v>0</v>
      </c>
      <c r="R13" s="313">
        <f t="shared" si="0"/>
        <v>0</v>
      </c>
      <c r="S13" s="313">
        <v>0</v>
      </c>
      <c r="T13" s="313">
        <v>0</v>
      </c>
      <c r="U13" s="314">
        <v>0</v>
      </c>
      <c r="V13" s="315"/>
      <c r="W13" s="264"/>
      <c r="X13" s="264"/>
      <c r="Y13" s="264"/>
      <c r="Z13" s="264"/>
      <c r="AA13" s="264"/>
      <c r="AB13" s="264"/>
      <c r="AC13" s="264"/>
      <c r="AD13" s="264"/>
      <c r="AE13" s="264"/>
      <c r="AF13" s="264"/>
      <c r="AG13" s="264"/>
      <c r="AH13" s="264"/>
      <c r="AI13" s="264"/>
      <c r="AJ13" s="264"/>
      <c r="AK13" s="264"/>
      <c r="AL13" s="264"/>
      <c r="AM13" s="264"/>
      <c r="AN13" s="264"/>
      <c r="AO13" s="264"/>
      <c r="AP13" s="264"/>
      <c r="AQ13" s="264"/>
      <c r="AR13" s="264"/>
      <c r="AS13" s="264"/>
      <c r="AT13" s="264"/>
      <c r="AU13" s="264"/>
      <c r="AV13" s="264"/>
      <c r="AW13" s="264"/>
      <c r="AX13" s="264"/>
      <c r="AY13" s="264"/>
      <c r="AZ13" s="264"/>
      <c r="BA13" s="264"/>
      <c r="BB13" s="264"/>
      <c r="BC13" s="264"/>
      <c r="BD13" s="264"/>
      <c r="BE13" s="264"/>
      <c r="BF13" s="264"/>
      <c r="BG13" s="264"/>
      <c r="BH13" s="264"/>
      <c r="BI13" s="264"/>
      <c r="BJ13" s="264"/>
      <c r="BK13" s="264"/>
      <c r="BL13" s="264"/>
      <c r="BM13" s="264"/>
      <c r="BN13" s="264"/>
      <c r="BO13" s="264"/>
      <c r="BP13" s="264"/>
      <c r="BQ13" s="264"/>
      <c r="BR13" s="264"/>
      <c r="BS13" s="264"/>
      <c r="BT13" s="264"/>
      <c r="BU13" s="264"/>
      <c r="BV13" s="264"/>
      <c r="BW13" s="264"/>
      <c r="BX13" s="264"/>
      <c r="BY13" s="264"/>
      <c r="BZ13" s="264"/>
      <c r="CA13" s="264"/>
      <c r="CB13" s="264"/>
    </row>
    <row r="14" spans="1:80" s="316" customFormat="1" ht="14.25" customHeight="1">
      <c r="A14" s="317" t="s">
        <v>29</v>
      </c>
      <c r="B14" s="318" t="s">
        <v>245</v>
      </c>
      <c r="C14" s="319">
        <v>0</v>
      </c>
      <c r="D14" s="320"/>
      <c r="E14" s="320"/>
      <c r="F14" s="320">
        <v>0</v>
      </c>
      <c r="G14" s="321"/>
      <c r="H14" s="321"/>
      <c r="I14" s="321">
        <v>0</v>
      </c>
      <c r="J14" s="322"/>
      <c r="K14" s="322"/>
      <c r="L14" s="322">
        <v>0</v>
      </c>
      <c r="M14" s="322"/>
      <c r="N14" s="322"/>
      <c r="O14" s="322"/>
      <c r="P14" s="322">
        <v>0</v>
      </c>
      <c r="Q14" s="322"/>
      <c r="R14" s="322"/>
      <c r="S14" s="322"/>
      <c r="T14" s="322"/>
      <c r="U14" s="323"/>
      <c r="V14" s="315"/>
      <c r="W14" s="264"/>
      <c r="X14" s="264"/>
      <c r="Y14" s="264"/>
      <c r="Z14" s="264"/>
      <c r="AA14" s="264"/>
      <c r="AB14" s="264"/>
      <c r="AC14" s="264"/>
      <c r="AD14" s="264"/>
      <c r="AE14" s="264"/>
      <c r="AF14" s="264"/>
      <c r="AG14" s="264"/>
      <c r="AH14" s="264"/>
      <c r="AI14" s="264"/>
      <c r="AJ14" s="264"/>
      <c r="AK14" s="264"/>
      <c r="AL14" s="264"/>
      <c r="AM14" s="264"/>
      <c r="AN14" s="264"/>
      <c r="AO14" s="264"/>
      <c r="AP14" s="264"/>
      <c r="AQ14" s="264"/>
      <c r="AR14" s="264"/>
      <c r="AS14" s="264"/>
      <c r="AT14" s="264"/>
      <c r="AU14" s="264"/>
      <c r="AV14" s="264"/>
      <c r="AW14" s="264"/>
      <c r="AX14" s="264"/>
      <c r="AY14" s="264"/>
      <c r="AZ14" s="264"/>
      <c r="BA14" s="264"/>
      <c r="BB14" s="264"/>
      <c r="BC14" s="264"/>
      <c r="BD14" s="264"/>
      <c r="BE14" s="264"/>
      <c r="BF14" s="264"/>
      <c r="BG14" s="264"/>
      <c r="BH14" s="264"/>
      <c r="BI14" s="264"/>
      <c r="BJ14" s="264"/>
      <c r="BK14" s="264"/>
      <c r="BL14" s="264"/>
      <c r="BM14" s="264"/>
      <c r="BN14" s="264"/>
      <c r="BO14" s="264"/>
      <c r="BP14" s="264"/>
      <c r="BQ14" s="264"/>
      <c r="BR14" s="264"/>
      <c r="BS14" s="264"/>
      <c r="BT14" s="264"/>
      <c r="BU14" s="264"/>
      <c r="BV14" s="264"/>
      <c r="BW14" s="264"/>
      <c r="BX14" s="264"/>
      <c r="BY14" s="264"/>
      <c r="BZ14" s="264"/>
      <c r="CA14" s="264"/>
      <c r="CB14" s="264"/>
    </row>
    <row r="15" spans="1:80" s="316" customFormat="1" ht="15" customHeight="1">
      <c r="A15" s="324" t="s">
        <v>33</v>
      </c>
      <c r="B15" s="325" t="s">
        <v>198</v>
      </c>
      <c r="C15" s="319">
        <f>SUM(C16:C22)</f>
        <v>0</v>
      </c>
      <c r="D15" s="319"/>
      <c r="E15" s="319"/>
      <c r="F15" s="319">
        <f>SUM(F16:F22)</f>
        <v>0</v>
      </c>
      <c r="G15" s="319"/>
      <c r="H15" s="319"/>
      <c r="I15" s="319">
        <f>SUM(I16:I22)</f>
        <v>0</v>
      </c>
      <c r="J15" s="319"/>
      <c r="K15" s="319"/>
      <c r="L15" s="319">
        <v>0</v>
      </c>
      <c r="M15" s="319"/>
      <c r="N15" s="319"/>
      <c r="O15" s="319"/>
      <c r="P15" s="319">
        <f>SUM(P16:P22)</f>
        <v>0</v>
      </c>
      <c r="Q15" s="319"/>
      <c r="R15" s="319"/>
      <c r="S15" s="319"/>
      <c r="T15" s="319"/>
      <c r="U15" s="326"/>
      <c r="V15" s="264"/>
      <c r="W15" s="264"/>
      <c r="X15" s="264"/>
      <c r="Y15" s="264"/>
      <c r="Z15" s="264"/>
      <c r="AA15" s="264"/>
      <c r="AB15" s="264"/>
      <c r="AC15" s="264"/>
      <c r="AD15" s="264"/>
      <c r="AE15" s="264"/>
      <c r="AF15" s="264"/>
      <c r="AG15" s="264"/>
      <c r="AH15" s="264"/>
      <c r="AI15" s="264"/>
      <c r="AJ15" s="264"/>
      <c r="AK15" s="264"/>
      <c r="AL15" s="264"/>
      <c r="AM15" s="264"/>
      <c r="AN15" s="264"/>
      <c r="AO15" s="264"/>
      <c r="AP15" s="264"/>
      <c r="AQ15" s="264"/>
      <c r="AR15" s="264"/>
      <c r="AS15" s="264"/>
      <c r="AT15" s="264"/>
      <c r="AU15" s="264"/>
      <c r="AV15" s="264"/>
      <c r="AW15" s="264"/>
      <c r="AX15" s="264"/>
      <c r="AY15" s="264"/>
      <c r="AZ15" s="264"/>
      <c r="BA15" s="264"/>
      <c r="BB15" s="264"/>
      <c r="BC15" s="264"/>
      <c r="BD15" s="264"/>
      <c r="BE15" s="264"/>
      <c r="BF15" s="264"/>
      <c r="BG15" s="264"/>
      <c r="BH15" s="264"/>
      <c r="BI15" s="264"/>
      <c r="BJ15" s="264"/>
      <c r="BK15" s="264"/>
      <c r="BL15" s="264"/>
      <c r="BM15" s="264"/>
      <c r="BN15" s="264"/>
      <c r="BO15" s="264"/>
      <c r="BP15" s="264"/>
      <c r="BQ15" s="264"/>
      <c r="BR15" s="264"/>
      <c r="BS15" s="264"/>
      <c r="BT15" s="264"/>
      <c r="BU15" s="264"/>
      <c r="BV15" s="264"/>
      <c r="BW15" s="264"/>
      <c r="BX15" s="264"/>
      <c r="BY15" s="264"/>
      <c r="BZ15" s="264"/>
      <c r="CA15" s="264"/>
      <c r="CB15" s="264"/>
    </row>
    <row r="16" spans="1:80" s="316" customFormat="1" ht="14.25" customHeight="1">
      <c r="A16" s="327" t="s">
        <v>39</v>
      </c>
      <c r="B16" s="318" t="s">
        <v>246</v>
      </c>
      <c r="C16" s="319">
        <v>0</v>
      </c>
      <c r="D16" s="320"/>
      <c r="E16" s="320"/>
      <c r="F16" s="320">
        <v>0</v>
      </c>
      <c r="G16" s="321"/>
      <c r="H16" s="321"/>
      <c r="I16" s="321">
        <v>0</v>
      </c>
      <c r="J16" s="322"/>
      <c r="K16" s="322"/>
      <c r="L16" s="322">
        <v>0</v>
      </c>
      <c r="M16" s="322"/>
      <c r="N16" s="322"/>
      <c r="O16" s="322"/>
      <c r="P16" s="322">
        <v>0</v>
      </c>
      <c r="Q16" s="322"/>
      <c r="R16" s="322"/>
      <c r="S16" s="322"/>
      <c r="T16" s="322"/>
      <c r="U16" s="323"/>
      <c r="V16" s="264"/>
      <c r="W16" s="264"/>
      <c r="X16" s="264"/>
      <c r="Y16" s="264"/>
      <c r="Z16" s="264"/>
      <c r="AA16" s="264"/>
      <c r="AB16" s="264"/>
      <c r="AC16" s="264"/>
      <c r="AD16" s="264"/>
      <c r="AE16" s="264"/>
      <c r="AF16" s="264"/>
      <c r="AG16" s="264"/>
      <c r="AH16" s="264"/>
      <c r="AI16" s="264"/>
      <c r="AJ16" s="264"/>
      <c r="AK16" s="264"/>
      <c r="AL16" s="264"/>
      <c r="AM16" s="264"/>
      <c r="AN16" s="264"/>
      <c r="AO16" s="264"/>
      <c r="AP16" s="264"/>
      <c r="AQ16" s="264"/>
      <c r="AR16" s="264"/>
      <c r="AS16" s="264"/>
      <c r="AT16" s="264"/>
      <c r="AU16" s="264"/>
      <c r="AV16" s="264"/>
      <c r="AW16" s="264"/>
      <c r="AX16" s="264"/>
      <c r="AY16" s="264"/>
      <c r="AZ16" s="264"/>
      <c r="BA16" s="264"/>
      <c r="BB16" s="264"/>
      <c r="BC16" s="264"/>
      <c r="BD16" s="264"/>
      <c r="BE16" s="264"/>
      <c r="BF16" s="264"/>
      <c r="BG16" s="264"/>
      <c r="BH16" s="264"/>
      <c r="BI16" s="264"/>
      <c r="BJ16" s="264"/>
      <c r="BK16" s="264"/>
      <c r="BL16" s="264"/>
      <c r="BM16" s="264"/>
      <c r="BN16" s="264"/>
      <c r="BO16" s="264"/>
      <c r="BP16" s="264"/>
      <c r="BQ16" s="264"/>
      <c r="BR16" s="264"/>
      <c r="BS16" s="264"/>
      <c r="BT16" s="264"/>
      <c r="BU16" s="264"/>
      <c r="BV16" s="264"/>
      <c r="BW16" s="264"/>
      <c r="BX16" s="264"/>
      <c r="BY16" s="264"/>
      <c r="BZ16" s="264"/>
      <c r="CA16" s="264"/>
      <c r="CB16" s="264"/>
    </row>
    <row r="17" spans="1:80" s="316" customFormat="1" ht="14.25" customHeight="1">
      <c r="A17" s="327" t="s">
        <v>55</v>
      </c>
      <c r="B17" s="318" t="s">
        <v>247</v>
      </c>
      <c r="C17" s="319">
        <v>0</v>
      </c>
      <c r="D17" s="320"/>
      <c r="E17" s="320"/>
      <c r="F17" s="320">
        <v>0</v>
      </c>
      <c r="G17" s="321"/>
      <c r="H17" s="321"/>
      <c r="I17" s="321">
        <v>0</v>
      </c>
      <c r="J17" s="322"/>
      <c r="K17" s="322"/>
      <c r="L17" s="322">
        <v>0</v>
      </c>
      <c r="M17" s="322"/>
      <c r="N17" s="322"/>
      <c r="O17" s="322"/>
      <c r="P17" s="322">
        <v>0</v>
      </c>
      <c r="Q17" s="322"/>
      <c r="R17" s="322"/>
      <c r="S17" s="322"/>
      <c r="T17" s="322"/>
      <c r="U17" s="323"/>
      <c r="V17" s="264"/>
      <c r="W17" s="264" t="s">
        <v>59</v>
      </c>
      <c r="X17" s="264"/>
      <c r="Y17" s="264"/>
      <c r="Z17" s="264"/>
      <c r="AA17" s="264"/>
      <c r="AB17" s="264"/>
      <c r="AC17" s="264"/>
      <c r="AD17" s="264"/>
      <c r="AE17" s="264"/>
      <c r="AF17" s="264"/>
      <c r="AG17" s="264"/>
      <c r="AH17" s="264"/>
      <c r="AI17" s="264"/>
      <c r="AJ17" s="264"/>
      <c r="AK17" s="264"/>
      <c r="AL17" s="264"/>
      <c r="AM17" s="264"/>
      <c r="AN17" s="264"/>
      <c r="AO17" s="264"/>
      <c r="AP17" s="264"/>
      <c r="AQ17" s="264"/>
      <c r="AR17" s="264"/>
      <c r="AS17" s="264"/>
      <c r="AT17" s="264"/>
      <c r="AU17" s="264"/>
      <c r="AV17" s="264"/>
      <c r="AW17" s="264"/>
      <c r="AX17" s="264"/>
      <c r="AY17" s="264"/>
      <c r="AZ17" s="264"/>
      <c r="BA17" s="264"/>
      <c r="BB17" s="264"/>
      <c r="BC17" s="264"/>
      <c r="BD17" s="264"/>
      <c r="BE17" s="264"/>
      <c r="BF17" s="264"/>
      <c r="BG17" s="264"/>
      <c r="BH17" s="264"/>
      <c r="BI17" s="264"/>
      <c r="BJ17" s="264"/>
      <c r="BK17" s="264"/>
      <c r="BL17" s="264"/>
      <c r="BM17" s="264"/>
      <c r="BN17" s="264"/>
      <c r="BO17" s="264"/>
      <c r="BP17" s="264"/>
      <c r="BQ17" s="264"/>
      <c r="BR17" s="264"/>
      <c r="BS17" s="264"/>
      <c r="BT17" s="264"/>
      <c r="BU17" s="264"/>
      <c r="BV17" s="264"/>
      <c r="BW17" s="264"/>
      <c r="BX17" s="264"/>
      <c r="BY17" s="264"/>
      <c r="BZ17" s="264"/>
      <c r="CA17" s="264"/>
      <c r="CB17" s="264"/>
    </row>
    <row r="18" spans="1:80" s="316" customFormat="1" ht="14.25" customHeight="1">
      <c r="A18" s="328" t="s">
        <v>57</v>
      </c>
      <c r="B18" s="318" t="s">
        <v>248</v>
      </c>
      <c r="C18" s="319">
        <v>0</v>
      </c>
      <c r="D18" s="320"/>
      <c r="E18" s="320"/>
      <c r="F18" s="320">
        <v>0</v>
      </c>
      <c r="G18" s="321"/>
      <c r="H18" s="321"/>
      <c r="I18" s="321">
        <v>0</v>
      </c>
      <c r="J18" s="322"/>
      <c r="K18" s="322"/>
      <c r="L18" s="322">
        <v>0</v>
      </c>
      <c r="M18" s="322"/>
      <c r="N18" s="322"/>
      <c r="O18" s="322"/>
      <c r="P18" s="322">
        <v>0</v>
      </c>
      <c r="Q18" s="322"/>
      <c r="R18" s="322"/>
      <c r="S18" s="322"/>
      <c r="T18" s="322"/>
      <c r="U18" s="323"/>
      <c r="V18" s="264"/>
      <c r="W18" s="264"/>
      <c r="X18" s="264"/>
      <c r="Y18" s="264"/>
      <c r="Z18" s="264"/>
      <c r="AA18" s="264"/>
      <c r="AB18" s="264"/>
      <c r="AC18" s="264"/>
      <c r="AD18" s="264"/>
      <c r="AE18" s="264"/>
      <c r="AF18" s="264"/>
      <c r="AG18" s="264"/>
      <c r="AH18" s="264"/>
      <c r="AI18" s="264"/>
      <c r="AJ18" s="264"/>
      <c r="AK18" s="264"/>
      <c r="AL18" s="264"/>
      <c r="AM18" s="264"/>
      <c r="AN18" s="264"/>
      <c r="AO18" s="264"/>
      <c r="AP18" s="264"/>
      <c r="AQ18" s="264"/>
      <c r="AR18" s="264"/>
      <c r="AS18" s="264"/>
      <c r="AT18" s="264"/>
      <c r="AU18" s="264"/>
      <c r="AV18" s="264"/>
      <c r="AW18" s="264"/>
      <c r="AX18" s="264"/>
      <c r="AY18" s="264"/>
      <c r="AZ18" s="264"/>
      <c r="BA18" s="264"/>
      <c r="BB18" s="264"/>
      <c r="BC18" s="264"/>
      <c r="BD18" s="264"/>
      <c r="BE18" s="264"/>
      <c r="BF18" s="264"/>
      <c r="BG18" s="264"/>
      <c r="BH18" s="264"/>
      <c r="BI18" s="264"/>
      <c r="BJ18" s="264"/>
      <c r="BK18" s="264"/>
      <c r="BL18" s="264"/>
      <c r="BM18" s="264"/>
      <c r="BN18" s="264"/>
      <c r="BO18" s="264"/>
      <c r="BP18" s="264"/>
      <c r="BQ18" s="264"/>
      <c r="BR18" s="264"/>
      <c r="BS18" s="264"/>
      <c r="BT18" s="264"/>
      <c r="BU18" s="264"/>
      <c r="BV18" s="264"/>
      <c r="BW18" s="264"/>
      <c r="BX18" s="264"/>
      <c r="BY18" s="264"/>
      <c r="BZ18" s="264"/>
      <c r="CA18" s="264"/>
      <c r="CB18" s="264"/>
    </row>
    <row r="19" spans="1:80" s="316" customFormat="1" ht="14.25" customHeight="1">
      <c r="A19" s="328" t="s">
        <v>83</v>
      </c>
      <c r="B19" s="318" t="s">
        <v>249</v>
      </c>
      <c r="C19" s="319">
        <v>0</v>
      </c>
      <c r="D19" s="320"/>
      <c r="E19" s="320"/>
      <c r="F19" s="320">
        <v>0</v>
      </c>
      <c r="G19" s="321"/>
      <c r="H19" s="321"/>
      <c r="I19" s="321">
        <v>0</v>
      </c>
      <c r="J19" s="322"/>
      <c r="K19" s="322"/>
      <c r="L19" s="322">
        <v>0</v>
      </c>
      <c r="M19" s="322"/>
      <c r="N19" s="322"/>
      <c r="O19" s="322"/>
      <c r="P19" s="322">
        <v>0</v>
      </c>
      <c r="Q19" s="322"/>
      <c r="R19" s="322"/>
      <c r="S19" s="322"/>
      <c r="T19" s="322"/>
      <c r="U19" s="323"/>
      <c r="V19" s="264"/>
      <c r="W19" s="264"/>
      <c r="X19" s="264"/>
      <c r="Y19" s="264"/>
      <c r="Z19" s="264"/>
      <c r="AA19" s="264"/>
      <c r="AB19" s="264"/>
      <c r="AC19" s="264"/>
      <c r="AD19" s="264"/>
      <c r="AE19" s="264"/>
      <c r="AF19" s="264"/>
      <c r="AG19" s="264"/>
      <c r="AH19" s="264"/>
      <c r="AI19" s="264"/>
      <c r="AJ19" s="264"/>
      <c r="AK19" s="264"/>
      <c r="AL19" s="264"/>
      <c r="AM19" s="264"/>
      <c r="AN19" s="264"/>
      <c r="AO19" s="264"/>
      <c r="AP19" s="264"/>
      <c r="AQ19" s="264"/>
      <c r="AR19" s="264"/>
      <c r="AS19" s="264"/>
      <c r="AT19" s="264"/>
      <c r="AU19" s="264"/>
      <c r="AV19" s="264"/>
      <c r="AW19" s="264"/>
      <c r="AX19" s="264"/>
      <c r="AY19" s="264"/>
      <c r="AZ19" s="264"/>
      <c r="BA19" s="264"/>
      <c r="BB19" s="264"/>
      <c r="BC19" s="264"/>
      <c r="BD19" s="264"/>
      <c r="BE19" s="264"/>
      <c r="BF19" s="264"/>
      <c r="BG19" s="264"/>
      <c r="BH19" s="264"/>
      <c r="BI19" s="264"/>
      <c r="BJ19" s="264"/>
      <c r="BK19" s="264"/>
      <c r="BL19" s="264"/>
      <c r="BM19" s="264"/>
      <c r="BN19" s="264"/>
      <c r="BO19" s="264"/>
      <c r="BP19" s="264"/>
      <c r="BQ19" s="264"/>
      <c r="BR19" s="264"/>
      <c r="BS19" s="264"/>
      <c r="BT19" s="264"/>
      <c r="BU19" s="264"/>
      <c r="BV19" s="264"/>
      <c r="BW19" s="264"/>
      <c r="BX19" s="264"/>
      <c r="BY19" s="264"/>
      <c r="BZ19" s="264"/>
      <c r="CA19" s="264"/>
      <c r="CB19" s="264"/>
    </row>
    <row r="20" spans="1:80" s="316" customFormat="1" ht="14.25" customHeight="1">
      <c r="A20" s="328" t="s">
        <v>95</v>
      </c>
      <c r="B20" s="318" t="s">
        <v>250</v>
      </c>
      <c r="C20" s="319">
        <v>0</v>
      </c>
      <c r="D20" s="320"/>
      <c r="E20" s="320"/>
      <c r="F20" s="320">
        <v>0</v>
      </c>
      <c r="G20" s="321"/>
      <c r="H20" s="321"/>
      <c r="I20" s="321">
        <v>0</v>
      </c>
      <c r="J20" s="322"/>
      <c r="K20" s="322"/>
      <c r="L20" s="322">
        <v>0</v>
      </c>
      <c r="M20" s="322"/>
      <c r="N20" s="322"/>
      <c r="O20" s="322"/>
      <c r="P20" s="322">
        <v>0</v>
      </c>
      <c r="Q20" s="322"/>
      <c r="R20" s="322"/>
      <c r="S20" s="322"/>
      <c r="T20" s="322"/>
      <c r="U20" s="323"/>
      <c r="V20" s="264"/>
      <c r="W20" s="264"/>
      <c r="X20" s="264"/>
      <c r="Y20" s="264"/>
      <c r="Z20" s="264"/>
      <c r="AA20" s="264"/>
      <c r="AB20" s="264"/>
      <c r="AC20" s="264"/>
      <c r="AD20" s="264"/>
      <c r="AE20" s="264"/>
      <c r="AF20" s="264"/>
      <c r="AG20" s="264"/>
      <c r="AH20" s="264"/>
      <c r="AI20" s="264"/>
      <c r="AJ20" s="264"/>
      <c r="AK20" s="264"/>
      <c r="AL20" s="264"/>
      <c r="AM20" s="264"/>
      <c r="AN20" s="264"/>
      <c r="AO20" s="264"/>
      <c r="AP20" s="264"/>
      <c r="AQ20" s="264"/>
      <c r="AR20" s="264"/>
      <c r="AS20" s="264"/>
      <c r="AT20" s="264"/>
      <c r="AU20" s="264"/>
      <c r="AV20" s="264"/>
      <c r="AW20" s="264"/>
      <c r="AX20" s="264"/>
      <c r="AY20" s="264"/>
      <c r="AZ20" s="264"/>
      <c r="BA20" s="264"/>
      <c r="BB20" s="264"/>
      <c r="BC20" s="264"/>
      <c r="BD20" s="264"/>
      <c r="BE20" s="264"/>
      <c r="BF20" s="264"/>
      <c r="BG20" s="264"/>
      <c r="BH20" s="264"/>
      <c r="BI20" s="264"/>
      <c r="BJ20" s="264"/>
      <c r="BK20" s="264"/>
      <c r="BL20" s="264"/>
      <c r="BM20" s="264"/>
      <c r="BN20" s="264"/>
      <c r="BO20" s="264"/>
      <c r="BP20" s="264"/>
      <c r="BQ20" s="264"/>
      <c r="BR20" s="264"/>
      <c r="BS20" s="264"/>
      <c r="BT20" s="264"/>
      <c r="BU20" s="264"/>
      <c r="BV20" s="264"/>
      <c r="BW20" s="264"/>
      <c r="BX20" s="264"/>
      <c r="BY20" s="264"/>
      <c r="BZ20" s="264"/>
      <c r="CA20" s="264"/>
      <c r="CB20" s="264"/>
    </row>
    <row r="21" spans="1:80" s="316" customFormat="1" ht="14.25" customHeight="1">
      <c r="A21" s="328" t="s">
        <v>204</v>
      </c>
      <c r="B21" s="318" t="s">
        <v>251</v>
      </c>
      <c r="C21" s="319">
        <v>0</v>
      </c>
      <c r="D21" s="320"/>
      <c r="E21" s="320"/>
      <c r="F21" s="320">
        <v>0</v>
      </c>
      <c r="G21" s="321"/>
      <c r="H21" s="321"/>
      <c r="I21" s="321">
        <v>0</v>
      </c>
      <c r="J21" s="322"/>
      <c r="K21" s="322"/>
      <c r="L21" s="322">
        <v>0</v>
      </c>
      <c r="M21" s="322"/>
      <c r="N21" s="322"/>
      <c r="O21" s="322"/>
      <c r="P21" s="322">
        <v>0</v>
      </c>
      <c r="Q21" s="322"/>
      <c r="R21" s="322"/>
      <c r="S21" s="322"/>
      <c r="T21" s="322"/>
      <c r="U21" s="323"/>
      <c r="V21" s="264"/>
      <c r="W21" s="264"/>
      <c r="X21" s="264"/>
      <c r="Y21" s="264"/>
      <c r="Z21" s="264"/>
      <c r="AA21" s="264"/>
      <c r="AB21" s="264"/>
      <c r="AC21" s="264"/>
      <c r="AD21" s="264"/>
      <c r="AE21" s="264"/>
      <c r="AF21" s="264"/>
      <c r="AG21" s="264"/>
      <c r="AH21" s="264"/>
      <c r="AI21" s="264"/>
      <c r="AJ21" s="264"/>
      <c r="AK21" s="264"/>
      <c r="AL21" s="264"/>
      <c r="AM21" s="264"/>
      <c r="AN21" s="264"/>
      <c r="AO21" s="264"/>
      <c r="AP21" s="264"/>
      <c r="AQ21" s="264"/>
      <c r="AR21" s="264"/>
      <c r="AS21" s="264"/>
      <c r="AT21" s="264"/>
      <c r="AU21" s="264"/>
      <c r="AV21" s="264"/>
      <c r="AW21" s="264"/>
      <c r="AX21" s="264"/>
      <c r="AY21" s="264"/>
      <c r="AZ21" s="264"/>
      <c r="BA21" s="264"/>
      <c r="BB21" s="264"/>
      <c r="BC21" s="264"/>
      <c r="BD21" s="264"/>
      <c r="BE21" s="264"/>
      <c r="BF21" s="264"/>
      <c r="BG21" s="264"/>
      <c r="BH21" s="264"/>
      <c r="BI21" s="264"/>
      <c r="BJ21" s="264"/>
      <c r="BK21" s="264"/>
      <c r="BL21" s="264"/>
      <c r="BM21" s="264"/>
      <c r="BN21" s="264"/>
      <c r="BO21" s="264"/>
      <c r="BP21" s="264"/>
      <c r="BQ21" s="264"/>
      <c r="BR21" s="264"/>
      <c r="BS21" s="264"/>
      <c r="BT21" s="264"/>
      <c r="BU21" s="264"/>
      <c r="BV21" s="264"/>
      <c r="BW21" s="264"/>
      <c r="BX21" s="264"/>
      <c r="BY21" s="264"/>
      <c r="BZ21" s="264"/>
      <c r="CA21" s="264"/>
      <c r="CB21" s="264"/>
    </row>
    <row r="22" spans="1:80" s="316" customFormat="1" ht="14.25" customHeight="1">
      <c r="A22" s="328" t="s">
        <v>143</v>
      </c>
      <c r="B22" s="318" t="s">
        <v>252</v>
      </c>
      <c r="C22" s="319">
        <v>0</v>
      </c>
      <c r="D22" s="320"/>
      <c r="E22" s="320"/>
      <c r="F22" s="320">
        <v>0</v>
      </c>
      <c r="G22" s="321"/>
      <c r="H22" s="321"/>
      <c r="I22" s="321">
        <v>0</v>
      </c>
      <c r="J22" s="322"/>
      <c r="K22" s="322"/>
      <c r="L22" s="322">
        <v>0</v>
      </c>
      <c r="M22" s="322"/>
      <c r="N22" s="322"/>
      <c r="O22" s="322"/>
      <c r="P22" s="322">
        <v>0</v>
      </c>
      <c r="Q22" s="322"/>
      <c r="R22" s="322"/>
      <c r="S22" s="322"/>
      <c r="T22" s="322"/>
      <c r="U22" s="323"/>
      <c r="V22" s="264"/>
      <c r="W22" s="264"/>
      <c r="X22" s="264"/>
      <c r="Y22" s="264"/>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4"/>
      <c r="BA22" s="264"/>
      <c r="BB22" s="264"/>
      <c r="BC22" s="264"/>
      <c r="BD22" s="264"/>
      <c r="BE22" s="264"/>
      <c r="BF22" s="264"/>
      <c r="BG22" s="264"/>
      <c r="BH22" s="264"/>
      <c r="BI22" s="264"/>
      <c r="BJ22" s="264"/>
      <c r="BK22" s="264"/>
      <c r="BL22" s="264"/>
      <c r="BM22" s="264"/>
      <c r="BN22" s="264"/>
      <c r="BO22" s="264"/>
      <c r="BP22" s="264"/>
      <c r="BQ22" s="264"/>
      <c r="BR22" s="264"/>
      <c r="BS22" s="264"/>
      <c r="BT22" s="264"/>
      <c r="BU22" s="264"/>
      <c r="BV22" s="264"/>
      <c r="BW22" s="264"/>
      <c r="BX22" s="264"/>
      <c r="BY22" s="264"/>
      <c r="BZ22" s="264"/>
      <c r="CA22" s="264"/>
      <c r="CB22" s="264"/>
    </row>
    <row r="23" spans="1:21" s="264" customFormat="1" ht="14.25" customHeight="1">
      <c r="A23" s="328">
        <v>8</v>
      </c>
      <c r="B23" s="318" t="s">
        <v>253</v>
      </c>
      <c r="C23" s="319">
        <v>0</v>
      </c>
      <c r="D23" s="320"/>
      <c r="E23" s="320"/>
      <c r="F23" s="320">
        <v>0</v>
      </c>
      <c r="G23" s="321"/>
      <c r="H23" s="321"/>
      <c r="I23" s="321">
        <v>0</v>
      </c>
      <c r="J23" s="322"/>
      <c r="K23" s="322"/>
      <c r="L23" s="322">
        <v>0</v>
      </c>
      <c r="M23" s="322"/>
      <c r="N23" s="322"/>
      <c r="O23" s="322"/>
      <c r="P23" s="322">
        <v>0</v>
      </c>
      <c r="Q23" s="322"/>
      <c r="R23" s="322"/>
      <c r="S23" s="322"/>
      <c r="T23" s="322"/>
      <c r="U23" s="323"/>
    </row>
    <row r="24" spans="1:21" s="239" customFormat="1" ht="24.75" customHeight="1">
      <c r="A24" s="284"/>
      <c r="B24" s="688" t="s">
        <v>369</v>
      </c>
      <c r="C24" s="688"/>
      <c r="D24" s="688"/>
      <c r="E24" s="688"/>
      <c r="F24" s="688"/>
      <c r="G24" s="688"/>
      <c r="H24" s="330"/>
      <c r="I24" s="330"/>
      <c r="J24" s="330"/>
      <c r="K24" s="330"/>
      <c r="L24" s="330"/>
      <c r="M24" s="288"/>
      <c r="N24" s="666" t="s">
        <v>370</v>
      </c>
      <c r="O24" s="666"/>
      <c r="P24" s="666"/>
      <c r="Q24" s="666"/>
      <c r="R24" s="666"/>
      <c r="S24" s="666"/>
      <c r="T24" s="666"/>
      <c r="U24" s="666"/>
    </row>
    <row r="25" spans="1:21" s="239" customFormat="1" ht="16.5" customHeight="1">
      <c r="A25" s="284"/>
      <c r="B25" s="689" t="s">
        <v>286</v>
      </c>
      <c r="C25" s="689"/>
      <c r="D25" s="689"/>
      <c r="E25" s="689"/>
      <c r="F25" s="329"/>
      <c r="G25" s="329"/>
      <c r="H25" s="330"/>
      <c r="I25" s="330"/>
      <c r="J25" s="330"/>
      <c r="K25" s="330"/>
      <c r="L25" s="330"/>
      <c r="M25" s="288"/>
      <c r="N25" s="663" t="s">
        <v>357</v>
      </c>
      <c r="O25" s="663"/>
      <c r="P25" s="663"/>
      <c r="Q25" s="663"/>
      <c r="R25" s="663"/>
      <c r="S25" s="663"/>
      <c r="T25" s="663"/>
      <c r="U25" s="663"/>
    </row>
    <row r="26" spans="1:21" s="239" customFormat="1" ht="15" customHeight="1">
      <c r="A26" s="284"/>
      <c r="F26" s="285"/>
      <c r="G26" s="286"/>
      <c r="H26" s="287"/>
      <c r="I26" s="287"/>
      <c r="J26" s="287"/>
      <c r="K26" s="287"/>
      <c r="L26" s="287"/>
      <c r="M26" s="288"/>
      <c r="N26" s="616" t="s">
        <v>59</v>
      </c>
      <c r="O26" s="616"/>
      <c r="P26" s="616"/>
      <c r="Q26" s="616"/>
      <c r="R26" s="616"/>
      <c r="S26" s="616"/>
      <c r="T26" s="616"/>
      <c r="U26" s="616"/>
    </row>
    <row r="27" spans="1:21" s="239" customFormat="1" ht="18" customHeight="1">
      <c r="A27" s="284"/>
      <c r="B27" s="285"/>
      <c r="C27" s="285"/>
      <c r="D27" s="285"/>
      <c r="E27" s="285"/>
      <c r="F27" s="285"/>
      <c r="G27" s="286"/>
      <c r="H27" s="287"/>
      <c r="I27" s="287"/>
      <c r="J27" s="287"/>
      <c r="K27" s="287"/>
      <c r="L27" s="287"/>
      <c r="M27" s="288"/>
      <c r="N27" s="289"/>
      <c r="O27" s="289"/>
      <c r="P27" s="289"/>
      <c r="Q27" s="289"/>
      <c r="R27" s="289"/>
      <c r="S27" s="289"/>
      <c r="T27" s="289"/>
      <c r="U27" s="289"/>
    </row>
    <row r="28" spans="1:21" s="239" customFormat="1" ht="16.5">
      <c r="A28" s="290"/>
      <c r="B28" s="637"/>
      <c r="C28" s="637"/>
      <c r="D28" s="637"/>
      <c r="E28" s="637"/>
      <c r="F28" s="637"/>
      <c r="G28" s="290"/>
      <c r="H28" s="290"/>
      <c r="I28" s="290"/>
      <c r="J28" s="290"/>
      <c r="K28" s="290"/>
      <c r="L28" s="290"/>
      <c r="M28" s="290"/>
      <c r="N28" s="639"/>
      <c r="O28" s="639"/>
      <c r="P28" s="639"/>
      <c r="Q28" s="639"/>
      <c r="R28" s="639"/>
      <c r="S28" s="639"/>
      <c r="T28" s="639"/>
      <c r="U28" s="639"/>
    </row>
    <row r="29" s="239" customFormat="1" ht="3" customHeight="1">
      <c r="J29" s="239" t="s">
        <v>59</v>
      </c>
    </row>
    <row r="30" spans="2:20" s="239" customFormat="1" ht="26.25" customHeight="1">
      <c r="B30" s="683" t="s">
        <v>287</v>
      </c>
      <c r="C30" s="683"/>
      <c r="D30" s="683"/>
      <c r="E30" s="683"/>
      <c r="O30" s="683" t="s">
        <v>365</v>
      </c>
      <c r="P30" s="683"/>
      <c r="Q30" s="683"/>
      <c r="R30" s="683"/>
      <c r="S30" s="683"/>
      <c r="T30" s="683"/>
    </row>
    <row r="31" spans="1:14" ht="15" customHeight="1">
      <c r="A31" s="331"/>
      <c r="B31" s="332"/>
      <c r="C31" s="331"/>
      <c r="D31" s="331"/>
      <c r="E31" s="331"/>
      <c r="F31" s="331"/>
      <c r="G31" s="331"/>
      <c r="H31" s="331"/>
      <c r="I31" s="331"/>
      <c r="J31" s="331"/>
      <c r="K31" s="331"/>
      <c r="L31" s="331"/>
      <c r="M31" s="331"/>
      <c r="N31" s="331"/>
    </row>
    <row r="32" spans="2:14" ht="15" customHeight="1">
      <c r="B32" s="333"/>
      <c r="C32" s="290"/>
      <c r="D32" s="290"/>
      <c r="E32" s="290"/>
      <c r="F32" s="290"/>
      <c r="G32" s="290"/>
      <c r="H32" s="290"/>
      <c r="I32" s="290"/>
      <c r="J32" s="290"/>
      <c r="K32" s="290"/>
      <c r="L32" s="290"/>
      <c r="M32" s="290"/>
      <c r="N32" s="290"/>
    </row>
    <row r="33" ht="15" customHeight="1"/>
  </sheetData>
  <sheetProtection/>
  <mergeCells count="53">
    <mergeCell ref="C9:C11"/>
    <mergeCell ref="D9:E9"/>
    <mergeCell ref="F9:F11"/>
    <mergeCell ref="K10:K11"/>
    <mergeCell ref="M10:M11"/>
    <mergeCell ref="N10:N11"/>
    <mergeCell ref="B30:E30"/>
    <mergeCell ref="O30:T30"/>
    <mergeCell ref="O10:O11"/>
    <mergeCell ref="A13:B13"/>
    <mergeCell ref="B24:G24"/>
    <mergeCell ref="B25:E25"/>
    <mergeCell ref="N26:U26"/>
    <mergeCell ref="S8:S11"/>
    <mergeCell ref="I9:I11"/>
    <mergeCell ref="M9:O9"/>
    <mergeCell ref="B28:F28"/>
    <mergeCell ref="N28:U28"/>
    <mergeCell ref="L9:L11"/>
    <mergeCell ref="O4:U4"/>
    <mergeCell ref="O5:U5"/>
    <mergeCell ref="A6:B11"/>
    <mergeCell ref="C6:E8"/>
    <mergeCell ref="E10:E11"/>
    <mergeCell ref="G10:G11"/>
    <mergeCell ref="H10:H11"/>
    <mergeCell ref="N25:U25"/>
    <mergeCell ref="A12:B12"/>
    <mergeCell ref="N24:U24"/>
    <mergeCell ref="L8:O8"/>
    <mergeCell ref="J9:K9"/>
    <mergeCell ref="T8:T11"/>
    <mergeCell ref="G9:H9"/>
    <mergeCell ref="Q8:Q11"/>
    <mergeCell ref="R8:R11"/>
    <mergeCell ref="D10:D11"/>
    <mergeCell ref="U8:U11"/>
    <mergeCell ref="J10:J11"/>
    <mergeCell ref="I8:K8"/>
    <mergeCell ref="F1:N2"/>
    <mergeCell ref="O1:U1"/>
    <mergeCell ref="O2:U2"/>
    <mergeCell ref="I7:O7"/>
    <mergeCell ref="P7:P11"/>
    <mergeCell ref="Q7:U7"/>
    <mergeCell ref="F7:H8"/>
    <mergeCell ref="A1:B1"/>
    <mergeCell ref="A2:B2"/>
    <mergeCell ref="F6:O6"/>
    <mergeCell ref="P6:U6"/>
    <mergeCell ref="A3:B3"/>
    <mergeCell ref="A4:B4"/>
    <mergeCell ref="F4:N4"/>
  </mergeCells>
  <printOptions/>
  <pageMargins left="0.43" right="0.23" top="0.49" bottom="0.19" header="0.3" footer="0.3"/>
  <pageSetup horizontalDpi="600" verticalDpi="600" orientation="landscape" paperSize="9" scale="95" r:id="rId1"/>
</worksheet>
</file>

<file path=xl/worksheets/sheet14.xml><?xml version="1.0" encoding="utf-8"?>
<worksheet xmlns="http://schemas.openxmlformats.org/spreadsheetml/2006/main" xmlns:r="http://schemas.openxmlformats.org/officeDocument/2006/relationships">
  <dimension ref="A2:O36"/>
  <sheetViews>
    <sheetView zoomScalePageLayoutView="0" workbookViewId="0" topLeftCell="A16">
      <selection activeCell="E30" sqref="E30"/>
    </sheetView>
  </sheetViews>
  <sheetFormatPr defaultColWidth="9.140625" defaultRowHeight="12.75"/>
  <cols>
    <col min="1" max="1" width="4.8515625" style="335" customWidth="1"/>
    <col min="2" max="2" width="31.140625" style="335" customWidth="1"/>
    <col min="3" max="4" width="12.00390625" style="335" customWidth="1"/>
    <col min="5" max="5" width="12.57421875" style="335" customWidth="1"/>
    <col min="6" max="6" width="13.00390625" style="335" customWidth="1"/>
    <col min="7" max="7" width="13.7109375" style="335" customWidth="1"/>
    <col min="8" max="8" width="13.421875" style="335" customWidth="1"/>
    <col min="9" max="9" width="14.57421875" style="335" customWidth="1"/>
    <col min="10" max="10" width="15.421875" style="335" customWidth="1"/>
    <col min="11" max="16384" width="9.140625" style="335" customWidth="1"/>
  </cols>
  <sheetData>
    <row r="2" spans="1:10" ht="16.5">
      <c r="A2" s="692" t="s">
        <v>288</v>
      </c>
      <c r="B2" s="692"/>
      <c r="C2" s="693" t="s">
        <v>289</v>
      </c>
      <c r="D2" s="693"/>
      <c r="E2" s="693"/>
      <c r="F2" s="693"/>
      <c r="G2" s="693"/>
      <c r="H2" s="693"/>
      <c r="I2" s="694" t="s">
        <v>2</v>
      </c>
      <c r="J2" s="694"/>
    </row>
    <row r="3" spans="1:10" ht="15" customHeight="1">
      <c r="A3" s="692" t="s">
        <v>290</v>
      </c>
      <c r="B3" s="692"/>
      <c r="C3" s="695" t="s">
        <v>291</v>
      </c>
      <c r="D3" s="695"/>
      <c r="E3" s="695"/>
      <c r="F3" s="695"/>
      <c r="G3" s="695"/>
      <c r="H3" s="695"/>
      <c r="I3" s="696" t="s">
        <v>10</v>
      </c>
      <c r="J3" s="696"/>
    </row>
    <row r="4" spans="1:10" ht="15" customHeight="1">
      <c r="A4" s="697" t="s">
        <v>292</v>
      </c>
      <c r="B4" s="697"/>
      <c r="C4" s="698"/>
      <c r="D4" s="698"/>
      <c r="E4" s="698"/>
      <c r="F4" s="698"/>
      <c r="G4" s="698"/>
      <c r="H4" s="698"/>
      <c r="I4" s="697" t="s">
        <v>8</v>
      </c>
      <c r="J4" s="697"/>
    </row>
    <row r="5" spans="1:10" ht="15" customHeight="1">
      <c r="A5" s="699" t="s">
        <v>293</v>
      </c>
      <c r="B5" s="699"/>
      <c r="C5" s="700" t="s">
        <v>294</v>
      </c>
      <c r="D5" s="700"/>
      <c r="E5" s="700"/>
      <c r="F5" s="700"/>
      <c r="G5" s="700"/>
      <c r="H5" s="334"/>
      <c r="I5" s="696" t="s">
        <v>5</v>
      </c>
      <c r="J5" s="696"/>
    </row>
    <row r="6" spans="1:10" ht="15" customHeight="1">
      <c r="A6" s="692"/>
      <c r="B6" s="692"/>
      <c r="C6" s="336"/>
      <c r="D6" s="336"/>
      <c r="E6" s="336"/>
      <c r="F6" s="336"/>
      <c r="G6" s="336"/>
      <c r="H6" s="337"/>
      <c r="I6" s="701" t="s">
        <v>295</v>
      </c>
      <c r="J6" s="701"/>
    </row>
    <row r="7" spans="1:10" s="339" customFormat="1" ht="30" customHeight="1">
      <c r="A7" s="702" t="s">
        <v>183</v>
      </c>
      <c r="B7" s="703"/>
      <c r="C7" s="708" t="s">
        <v>296</v>
      </c>
      <c r="D7" s="709"/>
      <c r="E7" s="709"/>
      <c r="F7" s="710" t="s">
        <v>297</v>
      </c>
      <c r="G7" s="711"/>
      <c r="H7" s="711"/>
      <c r="I7" s="708"/>
      <c r="J7" s="709" t="s">
        <v>298</v>
      </c>
    </row>
    <row r="8" spans="1:10" s="339" customFormat="1" ht="24" customHeight="1">
      <c r="A8" s="704"/>
      <c r="B8" s="705"/>
      <c r="C8" s="712" t="s">
        <v>299</v>
      </c>
      <c r="D8" s="714" t="s">
        <v>25</v>
      </c>
      <c r="E8" s="713"/>
      <c r="F8" s="710" t="s">
        <v>300</v>
      </c>
      <c r="G8" s="711"/>
      <c r="H8" s="708"/>
      <c r="I8" s="715" t="s">
        <v>301</v>
      </c>
      <c r="J8" s="709"/>
    </row>
    <row r="9" spans="1:10" s="339" customFormat="1" ht="24" customHeight="1">
      <c r="A9" s="704"/>
      <c r="B9" s="705"/>
      <c r="C9" s="712"/>
      <c r="D9" s="715" t="s">
        <v>302</v>
      </c>
      <c r="E9" s="715" t="s">
        <v>303</v>
      </c>
      <c r="F9" s="715" t="s">
        <v>24</v>
      </c>
      <c r="G9" s="709" t="s">
        <v>25</v>
      </c>
      <c r="H9" s="709"/>
      <c r="I9" s="716"/>
      <c r="J9" s="709"/>
    </row>
    <row r="10" spans="1:10" s="339" customFormat="1" ht="48.75" customHeight="1">
      <c r="A10" s="706"/>
      <c r="B10" s="707"/>
      <c r="C10" s="713"/>
      <c r="D10" s="718"/>
      <c r="E10" s="717"/>
      <c r="F10" s="717"/>
      <c r="G10" s="338" t="s">
        <v>304</v>
      </c>
      <c r="H10" s="338" t="s">
        <v>305</v>
      </c>
      <c r="I10" s="717"/>
      <c r="J10" s="709"/>
    </row>
    <row r="11" spans="1:11" ht="14.25" customHeight="1">
      <c r="A11" s="719" t="s">
        <v>306</v>
      </c>
      <c r="B11" s="720"/>
      <c r="C11" s="340">
        <v>1</v>
      </c>
      <c r="D11" s="340">
        <v>2</v>
      </c>
      <c r="E11" s="340">
        <v>3</v>
      </c>
      <c r="F11" s="340">
        <v>4</v>
      </c>
      <c r="G11" s="340">
        <v>5</v>
      </c>
      <c r="H11" s="340">
        <v>6</v>
      </c>
      <c r="I11" s="340">
        <v>7</v>
      </c>
      <c r="J11" s="340">
        <v>8</v>
      </c>
      <c r="K11" s="339"/>
    </row>
    <row r="12" spans="1:11" ht="24" customHeight="1">
      <c r="A12" s="719" t="s">
        <v>307</v>
      </c>
      <c r="B12" s="720"/>
      <c r="C12" s="341">
        <f>C13+C14</f>
        <v>0</v>
      </c>
      <c r="D12" s="341">
        <f aca="true" t="shared" si="0" ref="D12:J12">D13+D14</f>
        <v>0</v>
      </c>
      <c r="E12" s="341">
        <f t="shared" si="0"/>
        <v>0</v>
      </c>
      <c r="F12" s="341">
        <f>F13+F14</f>
        <v>0</v>
      </c>
      <c r="G12" s="341">
        <f t="shared" si="0"/>
        <v>0</v>
      </c>
      <c r="H12" s="341">
        <f t="shared" si="0"/>
        <v>0</v>
      </c>
      <c r="I12" s="341">
        <f t="shared" si="0"/>
        <v>0</v>
      </c>
      <c r="J12" s="341">
        <f t="shared" si="0"/>
        <v>0</v>
      </c>
      <c r="K12" s="339"/>
    </row>
    <row r="13" spans="1:11" ht="38.25" customHeight="1">
      <c r="A13" s="342" t="s">
        <v>29</v>
      </c>
      <c r="B13" s="343" t="s">
        <v>308</v>
      </c>
      <c r="C13" s="344">
        <f>D13+E13</f>
        <v>0</v>
      </c>
      <c r="D13" s="344">
        <v>0</v>
      </c>
      <c r="E13" s="344">
        <v>0</v>
      </c>
      <c r="F13" s="344">
        <f>G13+H13</f>
        <v>0</v>
      </c>
      <c r="G13" s="344">
        <v>0</v>
      </c>
      <c r="H13" s="345">
        <v>0</v>
      </c>
      <c r="I13" s="345">
        <v>0</v>
      </c>
      <c r="J13" s="345">
        <v>0</v>
      </c>
      <c r="K13" s="339"/>
    </row>
    <row r="14" spans="1:11" ht="38.25" customHeight="1">
      <c r="A14" s="346" t="s">
        <v>33</v>
      </c>
      <c r="B14" s="343" t="s">
        <v>198</v>
      </c>
      <c r="C14" s="344">
        <f>SUM(C15:C22)</f>
        <v>0</v>
      </c>
      <c r="D14" s="344">
        <f aca="true" t="shared" si="1" ref="D14:J14">SUM(D15:D22)</f>
        <v>0</v>
      </c>
      <c r="E14" s="344">
        <f t="shared" si="1"/>
        <v>0</v>
      </c>
      <c r="F14" s="344">
        <f>SUM(F15:F22)</f>
        <v>0</v>
      </c>
      <c r="G14" s="344">
        <f t="shared" si="1"/>
        <v>0</v>
      </c>
      <c r="H14" s="344">
        <f t="shared" si="1"/>
        <v>0</v>
      </c>
      <c r="I14" s="344">
        <f t="shared" si="1"/>
        <v>0</v>
      </c>
      <c r="J14" s="344">
        <f t="shared" si="1"/>
        <v>0</v>
      </c>
      <c r="K14" s="339"/>
    </row>
    <row r="15" spans="1:10" ht="38.25" customHeight="1">
      <c r="A15" s="347">
        <v>1</v>
      </c>
      <c r="B15" s="348" t="s">
        <v>309</v>
      </c>
      <c r="C15" s="344">
        <f>D15+E15</f>
        <v>0</v>
      </c>
      <c r="D15" s="344"/>
      <c r="E15" s="344"/>
      <c r="F15" s="344">
        <f>G15+H15</f>
        <v>0</v>
      </c>
      <c r="G15" s="344"/>
      <c r="H15" s="345"/>
      <c r="I15" s="345"/>
      <c r="J15" s="345"/>
    </row>
    <row r="16" spans="1:10" ht="38.25" customHeight="1">
      <c r="A16" s="347">
        <v>2</v>
      </c>
      <c r="B16" s="348" t="s">
        <v>310</v>
      </c>
      <c r="C16" s="344">
        <f aca="true" t="shared" si="2" ref="C16:C21">D16+E16</f>
        <v>0</v>
      </c>
      <c r="D16" s="344"/>
      <c r="E16" s="344"/>
      <c r="F16" s="344">
        <f aca="true" t="shared" si="3" ref="F16:F21">G16+H16</f>
        <v>0</v>
      </c>
      <c r="G16" s="344"/>
      <c r="H16" s="345"/>
      <c r="I16" s="345"/>
      <c r="J16" s="345"/>
    </row>
    <row r="17" spans="1:10" ht="38.25" customHeight="1">
      <c r="A17" s="347">
        <v>3</v>
      </c>
      <c r="B17" s="348" t="s">
        <v>311</v>
      </c>
      <c r="C17" s="344">
        <f t="shared" si="2"/>
        <v>0</v>
      </c>
      <c r="D17" s="344"/>
      <c r="E17" s="344"/>
      <c r="F17" s="344">
        <f t="shared" si="3"/>
        <v>0</v>
      </c>
      <c r="G17" s="344"/>
      <c r="H17" s="345"/>
      <c r="I17" s="345"/>
      <c r="J17" s="345"/>
    </row>
    <row r="18" spans="1:10" ht="38.25" customHeight="1">
      <c r="A18" s="347">
        <v>4</v>
      </c>
      <c r="B18" s="348" t="s">
        <v>312</v>
      </c>
      <c r="C18" s="344">
        <f t="shared" si="2"/>
        <v>0</v>
      </c>
      <c r="D18" s="344"/>
      <c r="E18" s="344"/>
      <c r="F18" s="344">
        <f t="shared" si="3"/>
        <v>0</v>
      </c>
      <c r="G18" s="344"/>
      <c r="H18" s="345"/>
      <c r="I18" s="345"/>
      <c r="J18" s="345"/>
    </row>
    <row r="19" spans="1:10" ht="38.25" customHeight="1">
      <c r="A19" s="347">
        <v>5</v>
      </c>
      <c r="B19" s="348" t="s">
        <v>313</v>
      </c>
      <c r="C19" s="344">
        <f t="shared" si="2"/>
        <v>0</v>
      </c>
      <c r="D19" s="344"/>
      <c r="E19" s="344"/>
      <c r="F19" s="344">
        <f t="shared" si="3"/>
        <v>0</v>
      </c>
      <c r="G19" s="344"/>
      <c r="H19" s="345"/>
      <c r="I19" s="345"/>
      <c r="J19" s="345"/>
    </row>
    <row r="20" spans="1:10" ht="38.25" customHeight="1">
      <c r="A20" s="347">
        <v>6</v>
      </c>
      <c r="B20" s="348" t="s">
        <v>314</v>
      </c>
      <c r="C20" s="344">
        <f t="shared" si="2"/>
        <v>0</v>
      </c>
      <c r="D20" s="344"/>
      <c r="E20" s="344"/>
      <c r="F20" s="344">
        <f t="shared" si="3"/>
        <v>0</v>
      </c>
      <c r="G20" s="344"/>
      <c r="H20" s="345"/>
      <c r="I20" s="345"/>
      <c r="J20" s="345"/>
    </row>
    <row r="21" spans="1:10" ht="38.25" customHeight="1">
      <c r="A21" s="347">
        <v>7</v>
      </c>
      <c r="B21" s="348" t="s">
        <v>315</v>
      </c>
      <c r="C21" s="344">
        <f t="shared" si="2"/>
        <v>0</v>
      </c>
      <c r="D21" s="344"/>
      <c r="E21" s="344"/>
      <c r="F21" s="344">
        <f t="shared" si="3"/>
        <v>0</v>
      </c>
      <c r="G21" s="344"/>
      <c r="H21" s="345"/>
      <c r="I21" s="345"/>
      <c r="J21" s="345"/>
    </row>
    <row r="22" spans="1:10" ht="24" customHeight="1">
      <c r="A22" s="349" t="s">
        <v>316</v>
      </c>
      <c r="B22" s="350" t="s">
        <v>316</v>
      </c>
      <c r="C22" s="344"/>
      <c r="D22" s="344"/>
      <c r="E22" s="344"/>
      <c r="F22" s="344"/>
      <c r="G22" s="344"/>
      <c r="H22" s="345"/>
      <c r="I22" s="345"/>
      <c r="J22" s="345"/>
    </row>
    <row r="23" spans="1:10" ht="21" customHeight="1">
      <c r="A23" s="351"/>
      <c r="B23" s="723" t="s">
        <v>321</v>
      </c>
      <c r="C23" s="723"/>
      <c r="D23" s="352"/>
      <c r="E23" s="352"/>
      <c r="F23" s="352"/>
      <c r="G23" s="724" t="s">
        <v>320</v>
      </c>
      <c r="H23" s="724"/>
      <c r="I23" s="724"/>
      <c r="J23" s="724"/>
    </row>
    <row r="24" spans="1:10" ht="39" customHeight="1">
      <c r="A24" s="351"/>
      <c r="B24" s="725" t="s">
        <v>174</v>
      </c>
      <c r="C24" s="725"/>
      <c r="D24" s="353"/>
      <c r="E24" s="353"/>
      <c r="F24" s="353"/>
      <c r="G24" s="726" t="s">
        <v>104</v>
      </c>
      <c r="H24" s="727"/>
      <c r="I24" s="727"/>
      <c r="J24" s="727"/>
    </row>
    <row r="25" spans="2:10" ht="12.75">
      <c r="B25" s="728"/>
      <c r="C25" s="728"/>
      <c r="G25" s="728"/>
      <c r="H25" s="728"/>
      <c r="I25" s="728"/>
      <c r="J25" s="728"/>
    </row>
    <row r="30" spans="2:10" ht="15.75">
      <c r="B30" s="721" t="s">
        <v>175</v>
      </c>
      <c r="C30" s="721"/>
      <c r="D30" s="336"/>
      <c r="E30" s="336"/>
      <c r="F30" s="336"/>
      <c r="G30" s="721" t="s">
        <v>111</v>
      </c>
      <c r="H30" s="721"/>
      <c r="I30" s="721"/>
      <c r="J30" s="721"/>
    </row>
    <row r="32" ht="12.75" hidden="1"/>
    <row r="33" spans="1:11" s="290" customFormat="1" ht="13.5" hidden="1">
      <c r="A33" s="354" t="s">
        <v>105</v>
      </c>
      <c r="K33" s="355"/>
    </row>
    <row r="34" spans="1:15" s="290" customFormat="1" ht="15" customHeight="1" hidden="1">
      <c r="A34" s="292"/>
      <c r="B34" s="722" t="s">
        <v>317</v>
      </c>
      <c r="C34" s="722"/>
      <c r="D34" s="722"/>
      <c r="E34" s="722"/>
      <c r="F34" s="722"/>
      <c r="G34" s="722"/>
      <c r="H34" s="722"/>
      <c r="I34" s="722"/>
      <c r="J34" s="722"/>
      <c r="K34" s="356"/>
      <c r="L34" s="357"/>
      <c r="M34" s="357"/>
      <c r="N34" s="357"/>
      <c r="O34" s="357"/>
    </row>
    <row r="35" spans="2:11" s="290" customFormat="1" ht="12.75" hidden="1">
      <c r="B35" s="333" t="s">
        <v>318</v>
      </c>
      <c r="K35" s="355"/>
    </row>
    <row r="36" ht="12.75" hidden="1">
      <c r="B36" s="358" t="s">
        <v>319</v>
      </c>
    </row>
  </sheetData>
  <sheetProtection/>
  <mergeCells count="37">
    <mergeCell ref="B30:C30"/>
    <mergeCell ref="G30:J30"/>
    <mergeCell ref="B34:J34"/>
    <mergeCell ref="B23:C23"/>
    <mergeCell ref="G23:J23"/>
    <mergeCell ref="B24:C24"/>
    <mergeCell ref="G24:J24"/>
    <mergeCell ref="B25:C25"/>
    <mergeCell ref="G25:J25"/>
    <mergeCell ref="D9:D10"/>
    <mergeCell ref="E9:E10"/>
    <mergeCell ref="F9:F10"/>
    <mergeCell ref="G9:H9"/>
    <mergeCell ref="A11:B11"/>
    <mergeCell ref="A12:B12"/>
    <mergeCell ref="A6:B6"/>
    <mergeCell ref="I6:J6"/>
    <mergeCell ref="A7:B10"/>
    <mergeCell ref="C7:E7"/>
    <mergeCell ref="F7:I7"/>
    <mergeCell ref="J7:J10"/>
    <mergeCell ref="C8:C10"/>
    <mergeCell ref="D8:E8"/>
    <mergeCell ref="F8:H8"/>
    <mergeCell ref="I8:I10"/>
    <mergeCell ref="A4:B4"/>
    <mergeCell ref="C4:H4"/>
    <mergeCell ref="I4:J4"/>
    <mergeCell ref="A5:B5"/>
    <mergeCell ref="C5:G5"/>
    <mergeCell ref="I5:J5"/>
    <mergeCell ref="A2:B2"/>
    <mergeCell ref="C2:H2"/>
    <mergeCell ref="I2:J2"/>
    <mergeCell ref="A3:B3"/>
    <mergeCell ref="C3:H3"/>
    <mergeCell ref="I3:J3"/>
  </mergeCells>
  <printOptions/>
  <pageMargins left="0.46" right="0.2" top="0.55" bottom="0.4"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N38"/>
  <sheetViews>
    <sheetView zoomScalePageLayoutView="0" workbookViewId="0" topLeftCell="A19">
      <selection activeCell="G21" sqref="G21"/>
    </sheetView>
  </sheetViews>
  <sheetFormatPr defaultColWidth="9.140625" defaultRowHeight="12.75"/>
  <cols>
    <col min="1" max="1" width="5.28125" style="361" customWidth="1"/>
    <col min="2" max="2" width="21.140625" style="361" customWidth="1"/>
    <col min="3" max="3" width="17.00390625" style="361" customWidth="1"/>
    <col min="4" max="4" width="12.7109375" style="361" customWidth="1"/>
    <col min="5" max="5" width="11.57421875" style="361" customWidth="1"/>
    <col min="6" max="9" width="12.7109375" style="361" customWidth="1"/>
    <col min="10" max="10" width="12.140625" style="361" customWidth="1"/>
    <col min="11" max="11" width="9.140625" style="361" customWidth="1"/>
    <col min="12" max="12" width="11.7109375" style="361" customWidth="1"/>
    <col min="13" max="16384" width="9.140625" style="361" customWidth="1"/>
  </cols>
  <sheetData>
    <row r="1" spans="1:14" ht="32.25" customHeight="1">
      <c r="A1" s="729" t="s">
        <v>322</v>
      </c>
      <c r="B1" s="729"/>
      <c r="C1" s="729"/>
      <c r="D1" s="452" t="s">
        <v>323</v>
      </c>
      <c r="E1" s="452"/>
      <c r="F1" s="452"/>
      <c r="G1" s="452"/>
      <c r="H1" s="452"/>
      <c r="I1" s="452"/>
      <c r="J1" s="730" t="s">
        <v>324</v>
      </c>
      <c r="K1" s="730"/>
      <c r="L1" s="730"/>
      <c r="M1" s="360"/>
      <c r="N1" s="360"/>
    </row>
    <row r="2" spans="1:14" ht="15.75" customHeight="1">
      <c r="A2" s="731" t="s">
        <v>325</v>
      </c>
      <c r="B2" s="731"/>
      <c r="C2" s="731"/>
      <c r="D2" s="452"/>
      <c r="E2" s="452"/>
      <c r="F2" s="452"/>
      <c r="G2" s="452"/>
      <c r="H2" s="452"/>
      <c r="I2" s="452"/>
      <c r="J2" s="732" t="s">
        <v>326</v>
      </c>
      <c r="K2" s="732"/>
      <c r="L2" s="732"/>
      <c r="M2" s="362"/>
      <c r="N2" s="362"/>
    </row>
    <row r="3" spans="1:14" ht="15.75" customHeight="1">
      <c r="A3" s="729" t="s">
        <v>292</v>
      </c>
      <c r="B3" s="729"/>
      <c r="C3" s="729"/>
      <c r="D3" s="452"/>
      <c r="E3" s="452"/>
      <c r="F3" s="452"/>
      <c r="G3" s="452"/>
      <c r="H3" s="452"/>
      <c r="I3" s="452"/>
      <c r="J3" s="732" t="s">
        <v>327</v>
      </c>
      <c r="K3" s="732"/>
      <c r="L3" s="732"/>
      <c r="M3" s="362"/>
      <c r="N3" s="362"/>
    </row>
    <row r="4" spans="1:14" ht="15.75" customHeight="1">
      <c r="A4" s="363" t="s">
        <v>328</v>
      </c>
      <c r="B4" s="363"/>
      <c r="C4" s="359"/>
      <c r="D4" s="359"/>
      <c r="E4" s="359"/>
      <c r="F4" s="359"/>
      <c r="G4" s="359"/>
      <c r="H4" s="359"/>
      <c r="I4" s="359"/>
      <c r="J4" s="733" t="s">
        <v>10</v>
      </c>
      <c r="K4" s="733"/>
      <c r="L4" s="733"/>
      <c r="M4" s="364"/>
      <c r="N4" s="364"/>
    </row>
    <row r="5" spans="1:13" ht="15.75">
      <c r="A5" s="363"/>
      <c r="B5" s="363"/>
      <c r="C5" s="359"/>
      <c r="D5" s="359"/>
      <c r="E5" s="359"/>
      <c r="F5" s="359"/>
      <c r="G5" s="359"/>
      <c r="H5" s="359"/>
      <c r="I5" s="359"/>
      <c r="J5" s="734" t="s">
        <v>11</v>
      </c>
      <c r="K5" s="734"/>
      <c r="L5" s="734"/>
      <c r="M5" s="359"/>
    </row>
    <row r="6" spans="1:13" ht="15.75">
      <c r="A6" s="735" t="s">
        <v>183</v>
      </c>
      <c r="B6" s="735"/>
      <c r="C6" s="736" t="s">
        <v>329</v>
      </c>
      <c r="D6" s="737" t="s">
        <v>330</v>
      </c>
      <c r="E6" s="737"/>
      <c r="F6" s="737"/>
      <c r="G6" s="737"/>
      <c r="H6" s="737"/>
      <c r="I6" s="737"/>
      <c r="J6" s="735" t="s">
        <v>331</v>
      </c>
      <c r="K6" s="735"/>
      <c r="L6" s="735"/>
      <c r="M6" s="359"/>
    </row>
    <row r="7" spans="1:13" ht="15.75" customHeight="1">
      <c r="A7" s="735"/>
      <c r="B7" s="735"/>
      <c r="C7" s="736"/>
      <c r="D7" s="737" t="s">
        <v>25</v>
      </c>
      <c r="E7" s="737"/>
      <c r="F7" s="737"/>
      <c r="G7" s="737"/>
      <c r="H7" s="737"/>
      <c r="I7" s="737"/>
      <c r="J7" s="735"/>
      <c r="K7" s="735"/>
      <c r="L7" s="735"/>
      <c r="M7" s="363"/>
    </row>
    <row r="8" spans="1:12" s="366" customFormat="1" ht="31.5" customHeight="1">
      <c r="A8" s="735"/>
      <c r="B8" s="735"/>
      <c r="C8" s="736"/>
      <c r="D8" s="735" t="s">
        <v>332</v>
      </c>
      <c r="E8" s="735" t="s">
        <v>333</v>
      </c>
      <c r="F8" s="735"/>
      <c r="G8" s="735"/>
      <c r="H8" s="735"/>
      <c r="I8" s="735"/>
      <c r="J8" s="735"/>
      <c r="K8" s="735"/>
      <c r="L8" s="735"/>
    </row>
    <row r="9" spans="1:12" s="366" customFormat="1" ht="15.75" customHeight="1">
      <c r="A9" s="735"/>
      <c r="B9" s="735"/>
      <c r="C9" s="736"/>
      <c r="D9" s="735"/>
      <c r="E9" s="735" t="s">
        <v>334</v>
      </c>
      <c r="F9" s="735" t="s">
        <v>25</v>
      </c>
      <c r="G9" s="735"/>
      <c r="H9" s="735"/>
      <c r="I9" s="735"/>
      <c r="J9" s="735" t="s">
        <v>25</v>
      </c>
      <c r="K9" s="735"/>
      <c r="L9" s="735"/>
    </row>
    <row r="10" spans="1:12" s="366" customFormat="1" ht="72" customHeight="1">
      <c r="A10" s="735"/>
      <c r="B10" s="735"/>
      <c r="C10" s="736"/>
      <c r="D10" s="735"/>
      <c r="E10" s="735"/>
      <c r="F10" s="365" t="s">
        <v>335</v>
      </c>
      <c r="G10" s="365" t="s">
        <v>336</v>
      </c>
      <c r="H10" s="365" t="s">
        <v>337</v>
      </c>
      <c r="I10" s="365" t="s">
        <v>338</v>
      </c>
      <c r="J10" s="365" t="s">
        <v>339</v>
      </c>
      <c r="K10" s="365" t="s">
        <v>340</v>
      </c>
      <c r="L10" s="365" t="s">
        <v>341</v>
      </c>
    </row>
    <row r="11" spans="1:12" ht="13.5" customHeight="1">
      <c r="A11" s="738" t="s">
        <v>342</v>
      </c>
      <c r="B11" s="739"/>
      <c r="C11" s="367">
        <v>1</v>
      </c>
      <c r="D11" s="367" t="s">
        <v>55</v>
      </c>
      <c r="E11" s="367" t="s">
        <v>57</v>
      </c>
      <c r="F11" s="367" t="s">
        <v>83</v>
      </c>
      <c r="G11" s="367" t="s">
        <v>95</v>
      </c>
      <c r="H11" s="367" t="s">
        <v>204</v>
      </c>
      <c r="I11" s="367" t="s">
        <v>143</v>
      </c>
      <c r="J11" s="367" t="s">
        <v>207</v>
      </c>
      <c r="K11" s="367" t="s">
        <v>343</v>
      </c>
      <c r="L11" s="367" t="s">
        <v>344</v>
      </c>
    </row>
    <row r="12" spans="1:12" ht="28.5" customHeight="1">
      <c r="A12" s="740" t="s">
        <v>24</v>
      </c>
      <c r="B12" s="741"/>
      <c r="C12" s="368">
        <f>C13+C14</f>
        <v>23</v>
      </c>
      <c r="D12" s="368">
        <f aca="true" t="shared" si="0" ref="D12:L12">D13+D14</f>
        <v>0</v>
      </c>
      <c r="E12" s="368">
        <f>E13+E14</f>
        <v>21</v>
      </c>
      <c r="F12" s="368">
        <f t="shared" si="0"/>
        <v>5</v>
      </c>
      <c r="G12" s="368">
        <f t="shared" si="0"/>
        <v>15</v>
      </c>
      <c r="H12" s="368">
        <f t="shared" si="0"/>
        <v>1</v>
      </c>
      <c r="I12" s="368">
        <f t="shared" si="0"/>
        <v>0</v>
      </c>
      <c r="J12" s="368">
        <f t="shared" si="0"/>
        <v>1</v>
      </c>
      <c r="K12" s="368">
        <f t="shared" si="0"/>
        <v>19</v>
      </c>
      <c r="L12" s="368">
        <f t="shared" si="0"/>
        <v>1</v>
      </c>
    </row>
    <row r="13" spans="1:12" ht="20.25" customHeight="1">
      <c r="A13" s="369" t="s">
        <v>29</v>
      </c>
      <c r="B13" s="370" t="s">
        <v>197</v>
      </c>
      <c r="C13" s="371">
        <f>D13+E13</f>
        <v>2</v>
      </c>
      <c r="D13" s="372">
        <v>0</v>
      </c>
      <c r="E13" s="371">
        <f>F13+G13+H13+I13</f>
        <v>2</v>
      </c>
      <c r="F13" s="372">
        <v>1</v>
      </c>
      <c r="G13" s="372">
        <v>1</v>
      </c>
      <c r="H13" s="372">
        <v>0</v>
      </c>
      <c r="I13" s="372"/>
      <c r="J13" s="372"/>
      <c r="K13" s="372">
        <v>2</v>
      </c>
      <c r="L13" s="372"/>
    </row>
    <row r="14" spans="1:12" ht="20.25" customHeight="1">
      <c r="A14" s="373" t="s">
        <v>33</v>
      </c>
      <c r="B14" s="370" t="s">
        <v>198</v>
      </c>
      <c r="C14" s="371">
        <f>SUM(C15:C23)</f>
        <v>21</v>
      </c>
      <c r="D14" s="372">
        <f>SUM(D15:D23)</f>
        <v>0</v>
      </c>
      <c r="E14" s="371">
        <f aca="true" t="shared" si="1" ref="E14:L14">SUM(E15:E23)</f>
        <v>19</v>
      </c>
      <c r="F14" s="372">
        <f>SUM(F15:F23)</f>
        <v>4</v>
      </c>
      <c r="G14" s="372">
        <f>SUM(G15:G23)</f>
        <v>14</v>
      </c>
      <c r="H14" s="372">
        <f>SUM(H15:H23)</f>
        <v>1</v>
      </c>
      <c r="I14" s="372">
        <f t="shared" si="1"/>
        <v>0</v>
      </c>
      <c r="J14" s="372">
        <f t="shared" si="1"/>
        <v>1</v>
      </c>
      <c r="K14" s="372">
        <f t="shared" si="1"/>
        <v>17</v>
      </c>
      <c r="L14" s="372">
        <f t="shared" si="1"/>
        <v>1</v>
      </c>
    </row>
    <row r="15" spans="1:12" ht="39" customHeight="1">
      <c r="A15" s="367" t="s">
        <v>39</v>
      </c>
      <c r="B15" s="374" t="s">
        <v>309</v>
      </c>
      <c r="C15" s="371">
        <v>3</v>
      </c>
      <c r="D15" s="372">
        <v>0</v>
      </c>
      <c r="E15" s="371">
        <f aca="true" t="shared" si="2" ref="E15:E22">F15+G15+H15+I15</f>
        <v>3</v>
      </c>
      <c r="F15" s="372">
        <v>3</v>
      </c>
      <c r="G15" s="372">
        <v>0</v>
      </c>
      <c r="H15" s="372">
        <v>0</v>
      </c>
      <c r="I15" s="372">
        <v>0</v>
      </c>
      <c r="J15" s="372">
        <v>0</v>
      </c>
      <c r="K15" s="372">
        <v>3</v>
      </c>
      <c r="L15" s="372">
        <v>0</v>
      </c>
    </row>
    <row r="16" spans="1:12" ht="39" customHeight="1">
      <c r="A16" s="367" t="s">
        <v>55</v>
      </c>
      <c r="B16" s="374" t="s">
        <v>310</v>
      </c>
      <c r="C16" s="371">
        <v>2</v>
      </c>
      <c r="D16" s="372">
        <v>0</v>
      </c>
      <c r="E16" s="371">
        <f t="shared" si="2"/>
        <v>2</v>
      </c>
      <c r="F16" s="372">
        <v>0</v>
      </c>
      <c r="G16" s="372">
        <v>2</v>
      </c>
      <c r="H16" s="372">
        <v>0</v>
      </c>
      <c r="I16" s="372">
        <v>0</v>
      </c>
      <c r="J16" s="372">
        <v>0</v>
      </c>
      <c r="K16" s="372">
        <v>2</v>
      </c>
      <c r="L16" s="372">
        <v>0</v>
      </c>
    </row>
    <row r="17" spans="1:12" ht="39" customHeight="1">
      <c r="A17" s="367" t="s">
        <v>57</v>
      </c>
      <c r="B17" s="374" t="s">
        <v>355</v>
      </c>
      <c r="C17" s="371">
        <v>1</v>
      </c>
      <c r="D17" s="372">
        <v>0</v>
      </c>
      <c r="E17" s="371">
        <f t="shared" si="2"/>
        <v>1</v>
      </c>
      <c r="F17" s="372">
        <v>0</v>
      </c>
      <c r="G17" s="372">
        <v>0</v>
      </c>
      <c r="H17" s="372">
        <v>1</v>
      </c>
      <c r="I17" s="372">
        <v>0</v>
      </c>
      <c r="J17" s="372">
        <v>0</v>
      </c>
      <c r="K17" s="372">
        <v>1</v>
      </c>
      <c r="L17" s="372">
        <v>0</v>
      </c>
    </row>
    <row r="18" spans="1:12" ht="39" customHeight="1">
      <c r="A18" s="367" t="s">
        <v>83</v>
      </c>
      <c r="B18" s="374" t="s">
        <v>345</v>
      </c>
      <c r="C18" s="371">
        <v>0</v>
      </c>
      <c r="D18" s="372">
        <v>0</v>
      </c>
      <c r="E18" s="371">
        <f t="shared" si="2"/>
        <v>0</v>
      </c>
      <c r="F18" s="372">
        <v>0</v>
      </c>
      <c r="G18" s="372">
        <v>0</v>
      </c>
      <c r="H18" s="372">
        <v>0</v>
      </c>
      <c r="I18" s="372">
        <v>0</v>
      </c>
      <c r="J18" s="372">
        <v>0</v>
      </c>
      <c r="K18" s="372">
        <v>0</v>
      </c>
      <c r="L18" s="372">
        <v>0</v>
      </c>
    </row>
    <row r="19" spans="1:12" ht="39" customHeight="1">
      <c r="A19" s="367" t="s">
        <v>95</v>
      </c>
      <c r="B19" s="374" t="s">
        <v>346</v>
      </c>
      <c r="C19" s="371">
        <v>3</v>
      </c>
      <c r="D19" s="372"/>
      <c r="E19" s="371">
        <f t="shared" si="2"/>
        <v>3</v>
      </c>
      <c r="F19" s="372">
        <v>1</v>
      </c>
      <c r="G19" s="372">
        <v>2</v>
      </c>
      <c r="H19" s="372">
        <v>0</v>
      </c>
      <c r="I19" s="372">
        <v>0</v>
      </c>
      <c r="J19" s="372">
        <v>0</v>
      </c>
      <c r="K19" s="372">
        <v>2</v>
      </c>
      <c r="L19" s="372">
        <v>1</v>
      </c>
    </row>
    <row r="20" spans="1:12" ht="39" customHeight="1">
      <c r="A20" s="367" t="s">
        <v>204</v>
      </c>
      <c r="B20" s="385" t="s">
        <v>347</v>
      </c>
      <c r="C20" s="371">
        <v>11</v>
      </c>
      <c r="D20" s="372">
        <v>0</v>
      </c>
      <c r="E20" s="371">
        <f t="shared" si="2"/>
        <v>9</v>
      </c>
      <c r="F20" s="372">
        <v>0</v>
      </c>
      <c r="G20" s="372">
        <v>9</v>
      </c>
      <c r="H20" s="372">
        <v>0</v>
      </c>
      <c r="I20" s="372">
        <v>0</v>
      </c>
      <c r="J20" s="372">
        <v>1</v>
      </c>
      <c r="K20" s="372">
        <v>8</v>
      </c>
      <c r="L20" s="372">
        <v>0</v>
      </c>
    </row>
    <row r="21" spans="1:12" ht="39" customHeight="1">
      <c r="A21" s="367" t="s">
        <v>143</v>
      </c>
      <c r="B21" s="385" t="s">
        <v>348</v>
      </c>
      <c r="C21" s="371">
        <v>1</v>
      </c>
      <c r="D21" s="372">
        <v>0</v>
      </c>
      <c r="E21" s="371">
        <f t="shared" si="2"/>
        <v>1</v>
      </c>
      <c r="F21" s="372">
        <v>0</v>
      </c>
      <c r="G21" s="372">
        <v>1</v>
      </c>
      <c r="H21" s="372">
        <v>0</v>
      </c>
      <c r="I21" s="372">
        <v>0</v>
      </c>
      <c r="J21" s="372">
        <v>0</v>
      </c>
      <c r="K21" s="372">
        <v>1</v>
      </c>
      <c r="L21" s="372">
        <v>0</v>
      </c>
    </row>
    <row r="22" spans="1:12" ht="39" customHeight="1">
      <c r="A22" s="367" t="s">
        <v>207</v>
      </c>
      <c r="B22" s="374" t="s">
        <v>349</v>
      </c>
      <c r="C22" s="371"/>
      <c r="D22" s="372"/>
      <c r="E22" s="371">
        <f t="shared" si="2"/>
        <v>0</v>
      </c>
      <c r="F22" s="372"/>
      <c r="G22" s="372"/>
      <c r="H22" s="372"/>
      <c r="I22" s="372"/>
      <c r="J22" s="372"/>
      <c r="K22" s="372"/>
      <c r="L22" s="372"/>
    </row>
    <row r="23" spans="1:12" ht="18.75" customHeight="1">
      <c r="A23" s="367" t="s">
        <v>316</v>
      </c>
      <c r="B23" s="375" t="s">
        <v>316</v>
      </c>
      <c r="C23" s="372"/>
      <c r="D23" s="372"/>
      <c r="E23" s="372"/>
      <c r="F23" s="372"/>
      <c r="G23" s="372"/>
      <c r="H23" s="372"/>
      <c r="I23" s="372"/>
      <c r="J23" s="372"/>
      <c r="K23" s="372"/>
      <c r="L23" s="372"/>
    </row>
    <row r="24" spans="1:12" ht="18.75" customHeight="1">
      <c r="A24" s="742" t="s">
        <v>256</v>
      </c>
      <c r="B24" s="742"/>
      <c r="C24" s="376"/>
      <c r="D24" s="376"/>
      <c r="E24" s="376"/>
      <c r="F24" s="376"/>
      <c r="G24" s="376"/>
      <c r="H24" s="376"/>
      <c r="I24" s="376"/>
      <c r="J24" s="376"/>
      <c r="K24" s="376"/>
      <c r="L24" s="376"/>
    </row>
    <row r="25" spans="1:12" ht="47.25" customHeight="1">
      <c r="A25" s="377"/>
      <c r="B25" s="743" t="s">
        <v>356</v>
      </c>
      <c r="C25" s="744"/>
      <c r="D25" s="744"/>
      <c r="E25" s="744"/>
      <c r="F25" s="744"/>
      <c r="G25" s="744"/>
      <c r="H25" s="376"/>
      <c r="I25" s="376"/>
      <c r="J25" s="376"/>
      <c r="K25" s="376"/>
      <c r="L25" s="376"/>
    </row>
    <row r="26" spans="1:12" ht="16.5" customHeight="1">
      <c r="A26" s="749" t="s">
        <v>350</v>
      </c>
      <c r="B26" s="749"/>
      <c r="C26" s="749"/>
      <c r="D26" s="749"/>
      <c r="E26" s="378"/>
      <c r="F26" s="378"/>
      <c r="G26" s="378"/>
      <c r="H26" s="750" t="s">
        <v>351</v>
      </c>
      <c r="I26" s="751"/>
      <c r="J26" s="751"/>
      <c r="K26" s="751"/>
      <c r="L26" s="751"/>
    </row>
    <row r="27" spans="1:12" ht="33.75" customHeight="1">
      <c r="A27" s="752" t="s">
        <v>174</v>
      </c>
      <c r="B27" s="752"/>
      <c r="C27" s="752"/>
      <c r="D27" s="752"/>
      <c r="E27" s="378"/>
      <c r="F27" s="378"/>
      <c r="G27" s="378"/>
      <c r="H27" s="752" t="s">
        <v>104</v>
      </c>
      <c r="I27" s="753"/>
      <c r="J27" s="753"/>
      <c r="K27" s="753"/>
      <c r="L27" s="753"/>
    </row>
    <row r="28" spans="1:12" ht="16.5" customHeight="1">
      <c r="A28" s="754"/>
      <c r="B28" s="754"/>
      <c r="C28" s="754"/>
      <c r="D28" s="754"/>
      <c r="E28" s="380"/>
      <c r="F28" s="380"/>
      <c r="G28" s="380"/>
      <c r="H28" s="755"/>
      <c r="I28" s="755"/>
      <c r="J28" s="755"/>
      <c r="K28" s="755"/>
      <c r="L28" s="755"/>
    </row>
    <row r="29" spans="2:12" ht="15.75">
      <c r="B29" s="380"/>
      <c r="C29" s="380"/>
      <c r="D29" s="380"/>
      <c r="E29" s="380"/>
      <c r="F29" s="380"/>
      <c r="G29" s="380"/>
      <c r="H29" s="379"/>
      <c r="I29" s="381"/>
      <c r="J29" s="381"/>
      <c r="K29" s="381"/>
      <c r="L29" s="381"/>
    </row>
    <row r="30" spans="2:12" ht="15.75">
      <c r="B30" s="380"/>
      <c r="C30" s="380"/>
      <c r="D30" s="380"/>
      <c r="E30" s="380"/>
      <c r="F30" s="380"/>
      <c r="G30" s="380"/>
      <c r="H30" s="379"/>
      <c r="I30" s="379"/>
      <c r="J30" s="379"/>
      <c r="K30" s="381"/>
      <c r="L30" s="381"/>
    </row>
    <row r="31" spans="2:12" ht="15.75">
      <c r="B31" s="380"/>
      <c r="C31" s="380"/>
      <c r="D31" s="380"/>
      <c r="E31" s="380"/>
      <c r="F31" s="380"/>
      <c r="G31" s="380"/>
      <c r="H31" s="379"/>
      <c r="I31" s="379"/>
      <c r="J31" s="379"/>
      <c r="K31" s="381"/>
      <c r="L31" s="381"/>
    </row>
    <row r="32" spans="2:12" ht="15.75">
      <c r="B32" s="380"/>
      <c r="C32" s="380"/>
      <c r="D32" s="380"/>
      <c r="E32" s="380"/>
      <c r="F32" s="380"/>
      <c r="G32" s="380"/>
      <c r="H32" s="379"/>
      <c r="I32" s="379"/>
      <c r="J32" s="379"/>
      <c r="K32" s="381"/>
      <c r="L32" s="381"/>
    </row>
    <row r="33" spans="1:12" ht="15.75">
      <c r="A33" s="745" t="s">
        <v>175</v>
      </c>
      <c r="B33" s="745"/>
      <c r="C33" s="745"/>
      <c r="D33" s="745"/>
      <c r="E33" s="380"/>
      <c r="F33" s="380"/>
      <c r="G33" s="380"/>
      <c r="H33" s="746" t="s">
        <v>111</v>
      </c>
      <c r="I33" s="746"/>
      <c r="J33" s="746"/>
      <c r="K33" s="746"/>
      <c r="L33" s="746"/>
    </row>
    <row r="34" spans="2:10" ht="22.5" customHeight="1" hidden="1">
      <c r="B34" s="380"/>
      <c r="C34" s="380"/>
      <c r="D34" s="380"/>
      <c r="E34" s="380"/>
      <c r="F34" s="380"/>
      <c r="G34" s="380"/>
      <c r="H34" s="380"/>
      <c r="I34" s="380"/>
      <c r="J34" s="380"/>
    </row>
    <row r="35" spans="1:10" ht="15.75" hidden="1">
      <c r="A35" s="382" t="s">
        <v>105</v>
      </c>
      <c r="B35" s="380"/>
      <c r="C35" s="380"/>
      <c r="D35" s="380"/>
      <c r="E35" s="380"/>
      <c r="F35" s="380"/>
      <c r="G35" s="380"/>
      <c r="H35" s="380"/>
      <c r="I35" s="380"/>
      <c r="J35" s="380"/>
    </row>
    <row r="36" spans="2:12" ht="15.75" customHeight="1" hidden="1">
      <c r="B36" s="747" t="s">
        <v>352</v>
      </c>
      <c r="C36" s="747"/>
      <c r="D36" s="747"/>
      <c r="E36" s="747"/>
      <c r="F36" s="747"/>
      <c r="G36" s="747"/>
      <c r="H36" s="747"/>
      <c r="I36" s="747"/>
      <c r="J36" s="747"/>
      <c r="K36" s="747"/>
      <c r="L36" s="747"/>
    </row>
    <row r="37" spans="1:12" ht="16.5" customHeight="1" hidden="1">
      <c r="A37" s="383"/>
      <c r="B37" s="748" t="s">
        <v>353</v>
      </c>
      <c r="C37" s="748"/>
      <c r="D37" s="748"/>
      <c r="E37" s="748"/>
      <c r="F37" s="748"/>
      <c r="G37" s="748"/>
      <c r="H37" s="748"/>
      <c r="I37" s="748"/>
      <c r="J37" s="748"/>
      <c r="K37" s="748"/>
      <c r="L37" s="748"/>
    </row>
    <row r="38" ht="15.75" hidden="1">
      <c r="B38" s="384" t="s">
        <v>354</v>
      </c>
    </row>
  </sheetData>
  <sheetProtection/>
  <mergeCells count="33">
    <mergeCell ref="A33:D33"/>
    <mergeCell ref="H33:L33"/>
    <mergeCell ref="B36:L36"/>
    <mergeCell ref="B37:L37"/>
    <mergeCell ref="A26:D26"/>
    <mergeCell ref="H26:L26"/>
    <mergeCell ref="A27:D27"/>
    <mergeCell ref="H27:L27"/>
    <mergeCell ref="A28:D28"/>
    <mergeCell ref="H28:L28"/>
    <mergeCell ref="F9:I9"/>
    <mergeCell ref="J9:L9"/>
    <mergeCell ref="A11:B11"/>
    <mergeCell ref="A12:B12"/>
    <mergeCell ref="A24:B24"/>
    <mergeCell ref="B25:G25"/>
    <mergeCell ref="J4:L4"/>
    <mergeCell ref="J5:L5"/>
    <mergeCell ref="A6:B10"/>
    <mergeCell ref="C6:C10"/>
    <mergeCell ref="D6:I6"/>
    <mergeCell ref="J6:L8"/>
    <mergeCell ref="D7:I7"/>
    <mergeCell ref="D8:D10"/>
    <mergeCell ref="E8:I8"/>
    <mergeCell ref="E9:E10"/>
    <mergeCell ref="A1:C1"/>
    <mergeCell ref="D1:I3"/>
    <mergeCell ref="J1:L1"/>
    <mergeCell ref="A2:C2"/>
    <mergeCell ref="J2:L2"/>
    <mergeCell ref="A3:C3"/>
    <mergeCell ref="J3:L3"/>
  </mergeCells>
  <printOptions/>
  <pageMargins left="0.62" right="0.2" top="0.3" bottom="0.27" header="0.3" footer="0.3"/>
  <pageSetup horizontalDpi="600" verticalDpi="600" orientation="landscape" paperSize="9" scale="75" r:id="rId1"/>
</worksheet>
</file>

<file path=xl/worksheets/sheet16.xml><?xml version="1.0" encoding="utf-8"?>
<worksheet xmlns="http://schemas.openxmlformats.org/spreadsheetml/2006/main" xmlns:r="http://schemas.openxmlformats.org/officeDocument/2006/relationships">
  <dimension ref="A2:B11"/>
  <sheetViews>
    <sheetView zoomScalePageLayoutView="0" workbookViewId="0" topLeftCell="A1">
      <selection activeCell="B9" sqref="B9"/>
    </sheetView>
  </sheetViews>
  <sheetFormatPr defaultColWidth="9.140625" defaultRowHeight="12.75"/>
  <cols>
    <col min="1" max="1" width="26.8515625" style="0" customWidth="1"/>
    <col min="2" max="2" width="75.57421875" style="0" customWidth="1"/>
  </cols>
  <sheetData>
    <row r="2" spans="1:2" ht="62.25" customHeight="1">
      <c r="A2" s="756" t="s">
        <v>371</v>
      </c>
      <c r="B2" s="756"/>
    </row>
    <row r="3" spans="1:2" ht="22.5" customHeight="1">
      <c r="A3" s="405" t="s">
        <v>372</v>
      </c>
      <c r="B3" s="409" t="s">
        <v>383</v>
      </c>
    </row>
    <row r="4" spans="1:2" ht="22.5" customHeight="1">
      <c r="A4" s="405" t="s">
        <v>373</v>
      </c>
      <c r="B4" s="406" t="s">
        <v>5</v>
      </c>
    </row>
    <row r="5" spans="1:2" ht="22.5" customHeight="1">
      <c r="A5" s="405" t="s">
        <v>254</v>
      </c>
      <c r="B5" s="407" t="s">
        <v>175</v>
      </c>
    </row>
    <row r="6" spans="1:2" ht="22.5" customHeight="1">
      <c r="A6" s="405" t="s">
        <v>374</v>
      </c>
      <c r="B6" s="407" t="s">
        <v>365</v>
      </c>
    </row>
    <row r="7" spans="1:2" ht="22.5" customHeight="1">
      <c r="A7" s="405" t="s">
        <v>375</v>
      </c>
      <c r="B7" s="407" t="s">
        <v>357</v>
      </c>
    </row>
    <row r="8" spans="1:2" ht="12.75">
      <c r="A8" s="408" t="s">
        <v>376</v>
      </c>
      <c r="B8" s="410" t="s">
        <v>384</v>
      </c>
    </row>
    <row r="10" spans="1:2" ht="62.25" customHeight="1">
      <c r="A10" s="757" t="s">
        <v>377</v>
      </c>
      <c r="B10" s="757"/>
    </row>
    <row r="11" spans="1:2" ht="12.75">
      <c r="A11" s="758" t="s">
        <v>378</v>
      </c>
      <c r="B11" s="758"/>
    </row>
  </sheetData>
  <sheetProtection/>
  <mergeCells count="3">
    <mergeCell ref="A2:B2"/>
    <mergeCell ref="A10:B10"/>
    <mergeCell ref="A11:B11"/>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42"/>
  <sheetViews>
    <sheetView zoomScalePageLayoutView="0" workbookViewId="0" topLeftCell="A1">
      <selection activeCell="A1" sqref="A1:IV16384"/>
    </sheetView>
  </sheetViews>
  <sheetFormatPr defaultColWidth="9.140625" defaultRowHeight="12.75"/>
  <cols>
    <col min="1" max="1" width="4.8515625" style="10" customWidth="1"/>
    <col min="2" max="2" width="81.00390625" style="10" customWidth="1"/>
    <col min="3" max="3" width="57.8515625" style="10" customWidth="1"/>
    <col min="4" max="4" width="18.28125" style="10" customWidth="1"/>
    <col min="5" max="16384" width="9.140625" style="10" customWidth="1"/>
  </cols>
  <sheetData>
    <row r="1" spans="1:3" s="50" customFormat="1" ht="36" customHeight="1">
      <c r="A1" s="452" t="s">
        <v>61</v>
      </c>
      <c r="B1" s="453"/>
      <c r="C1" s="453"/>
    </row>
    <row r="2" spans="1:3" ht="21.75" customHeight="1">
      <c r="A2" s="454" t="s">
        <v>62</v>
      </c>
      <c r="B2" s="455"/>
      <c r="C2" s="52" t="s">
        <v>63</v>
      </c>
    </row>
    <row r="3" spans="1:3" ht="12.75" customHeight="1">
      <c r="A3" s="456" t="s">
        <v>64</v>
      </c>
      <c r="B3" s="457"/>
      <c r="C3" s="53">
        <v>1</v>
      </c>
    </row>
    <row r="4" spans="1:3" ht="14.25" customHeight="1">
      <c r="A4" s="54" t="s">
        <v>39</v>
      </c>
      <c r="B4" s="55" t="s">
        <v>65</v>
      </c>
      <c r="C4" s="56">
        <f>IF(SUM(C5:C11)='[1]M1'!C21,SUM(C5:C11),"SAI")</f>
        <v>7</v>
      </c>
    </row>
    <row r="5" spans="1:3" s="59" customFormat="1" ht="14.25" customHeight="1">
      <c r="A5" s="53" t="s">
        <v>41</v>
      </c>
      <c r="B5" s="57" t="s">
        <v>66</v>
      </c>
      <c r="C5" s="58">
        <f>'[1]M1PT-Cuc'!C5+'[1]M1PT-VThuy'!C5+'[1]M1PT-PH'!C5+'[1]M1PT-CTA'!C5+'[1]M1PT-VThanh'!C5+'[1]M1PT-CT'!C5+'[1]M1PT-NB'!C5+'[1]M1PT-TXLM'!C5+'[1]M1PT-HLM'!C5</f>
        <v>0</v>
      </c>
    </row>
    <row r="6" spans="1:3" s="59" customFormat="1" ht="14.25" customHeight="1">
      <c r="A6" s="53" t="s">
        <v>43</v>
      </c>
      <c r="B6" s="57" t="s">
        <v>67</v>
      </c>
      <c r="C6" s="58">
        <f>'[1]M1PT-Cuc'!C6+'[1]M1PT-VThuy'!C6+'[1]M1PT-PH'!C6+'[1]M1PT-CTA'!C6+'[1]M1PT-VThanh'!C6+'[1]M1PT-CT'!C6+'[1]M1PT-NB'!C6+'[1]M1PT-TXLM'!C6+'[1]M1PT-HLM'!C6</f>
        <v>3</v>
      </c>
    </row>
    <row r="7" spans="1:3" s="59" customFormat="1" ht="14.25" customHeight="1">
      <c r="A7" s="53" t="s">
        <v>45</v>
      </c>
      <c r="B7" s="57" t="s">
        <v>68</v>
      </c>
      <c r="C7" s="58">
        <f>'[1]M1PT-Cuc'!C7+'[1]M1PT-VThuy'!C7+'[1]M1PT-PH'!C7+'[1]M1PT-CTA'!C7+'[1]M1PT-VThanh'!C7+'[1]M1PT-CT'!C7+'[1]M1PT-NB'!C7+'[1]M1PT-TXLM'!C7+'[1]M1PT-HLM'!C7</f>
        <v>3</v>
      </c>
    </row>
    <row r="8" spans="1:3" s="59" customFormat="1" ht="14.25" customHeight="1">
      <c r="A8" s="53" t="s">
        <v>47</v>
      </c>
      <c r="B8" s="57" t="s">
        <v>69</v>
      </c>
      <c r="C8" s="58">
        <f>'[1]M1PT-Cuc'!C8+'[1]M1PT-VThuy'!C8+'[1]M1PT-PH'!C8+'[1]M1PT-CTA'!C8+'[1]M1PT-VThanh'!C8+'[1]M1PT-CT'!C8+'[1]M1PT-NB'!C8+'[1]M1PT-TXLM'!C8+'[1]M1PT-HLM'!C8</f>
        <v>0</v>
      </c>
    </row>
    <row r="9" spans="1:3" s="59" customFormat="1" ht="14.25" customHeight="1">
      <c r="A9" s="53" t="s">
        <v>49</v>
      </c>
      <c r="B9" s="57" t="s">
        <v>70</v>
      </c>
      <c r="C9" s="58">
        <f>'[1]M1PT-Cuc'!C9+'[1]M1PT-VThuy'!C9+'[1]M1PT-PH'!C9+'[1]M1PT-CTA'!C9+'[1]M1PT-VThanh'!C9+'[1]M1PT-CT'!C9+'[1]M1PT-NB'!C9+'[1]M1PT-TXLM'!C9+'[1]M1PT-HLM'!C9</f>
        <v>1</v>
      </c>
    </row>
    <row r="10" spans="1:3" s="59" customFormat="1" ht="14.25" customHeight="1">
      <c r="A10" s="53" t="s">
        <v>51</v>
      </c>
      <c r="B10" s="57" t="s">
        <v>71</v>
      </c>
      <c r="C10" s="58">
        <f>'[1]M1PT-Cuc'!C10+'[1]M1PT-VThuy'!C10+'[1]M1PT-PH'!C10+'[1]M1PT-CTA'!C10+'[1]M1PT-VThanh'!C10+'[1]M1PT-CT'!C10+'[1]M1PT-NB'!C10+'[1]M1PT-TXLM'!C10+'[1]M1PT-HLM'!C10</f>
        <v>0</v>
      </c>
    </row>
    <row r="11" spans="1:3" s="59" customFormat="1" ht="14.25" customHeight="1">
      <c r="A11" s="53" t="s">
        <v>53</v>
      </c>
      <c r="B11" s="60" t="s">
        <v>72</v>
      </c>
      <c r="C11" s="58">
        <f>'[1]M1PT-Cuc'!C11+'[1]M1PT-VThuy'!C11+'[1]M1PT-PH'!C11+'[1]M1PT-CTA'!C11+'[1]M1PT-VThanh'!C11+'[1]M1PT-CT'!C11+'[1]M1PT-NB'!C11+'[1]M1PT-TXLM'!C11+'[1]M1PT-HLM'!C11</f>
        <v>0</v>
      </c>
    </row>
    <row r="12" spans="1:3" s="62" customFormat="1" ht="14.25" customHeight="1">
      <c r="A12" s="54" t="s">
        <v>55</v>
      </c>
      <c r="B12" s="55" t="s">
        <v>73</v>
      </c>
      <c r="C12" s="61">
        <f>IF(SUM(C13:C14)='[1]M1'!C22,SUM(C13:C14),"SAI")</f>
        <v>0</v>
      </c>
    </row>
    <row r="13" spans="1:3" s="59" customFormat="1" ht="14.25" customHeight="1">
      <c r="A13" s="53" t="s">
        <v>74</v>
      </c>
      <c r="B13" s="57" t="s">
        <v>75</v>
      </c>
      <c r="C13" s="58">
        <f>'[1]M1PT-Cuc'!C13+'[1]M1PT-VThuy'!C13+'[1]M1PT-PH'!C13+'[1]M1PT-CTA'!C13+'[1]M1PT-VThanh'!C13+'[1]M1PT-CT'!C13+'[1]M1PT-NB'!C13+'[1]M1PT-TXLM'!C13+'[1]M1PT-HLM'!C13</f>
        <v>0</v>
      </c>
    </row>
    <row r="14" spans="1:3" ht="14.25" customHeight="1">
      <c r="A14" s="53" t="s">
        <v>76</v>
      </c>
      <c r="B14" s="57" t="s">
        <v>72</v>
      </c>
      <c r="C14" s="58">
        <f>'[1]M1PT-Cuc'!C14+'[1]M1PT-VThuy'!C14+'[1]M1PT-PH'!C14+'[1]M1PT-CTA'!C14+'[1]M1PT-VThanh'!C14+'[1]M1PT-CT'!C14+'[1]M1PT-NB'!C14+'[1]M1PT-TXLM'!C14+'[1]M1PT-HLM'!C14</f>
        <v>0</v>
      </c>
    </row>
    <row r="15" spans="1:3" ht="14.25" customHeight="1">
      <c r="A15" s="54" t="s">
        <v>57</v>
      </c>
      <c r="B15" s="55" t="s">
        <v>54</v>
      </c>
      <c r="C15" s="56">
        <f>IF(SUM(C16:C18)='[1]M1'!C24,SUM(C16:C18),"SAI")</f>
        <v>8</v>
      </c>
    </row>
    <row r="16" spans="1:3" ht="14.25" customHeight="1">
      <c r="A16" s="53" t="s">
        <v>77</v>
      </c>
      <c r="B16" s="63" t="s">
        <v>78</v>
      </c>
      <c r="C16" s="58">
        <f>'[1]M1PT-Cuc'!C16+'[1]M1PT-VThuy'!C16+'[1]M1PT-PH'!C16+'[1]M1PT-CTA'!C16+'[1]M1PT-VThanh'!C16+'[1]M1PT-CT'!C16+'[1]M1PT-NB'!C16+'[1]M1PT-TXLM'!C16+'[1]M1PT-HLM'!C16</f>
        <v>0</v>
      </c>
    </row>
    <row r="17" spans="1:3" s="59" customFormat="1" ht="14.25" customHeight="1">
      <c r="A17" s="53" t="s">
        <v>79</v>
      </c>
      <c r="B17" s="57" t="s">
        <v>80</v>
      </c>
      <c r="C17" s="58">
        <f>'[1]M1PT-Cuc'!C17+'[1]M1PT-VThuy'!C17+'[1]M1PT-PH'!C17+'[1]M1PT-CTA'!C17+'[1]M1PT-VThanh'!C17+'[1]M1PT-CT'!C17+'[1]M1PT-NB'!C17+'[1]M1PT-TXLM'!C17+'[1]M1PT-HLM'!C17</f>
        <v>2</v>
      </c>
    </row>
    <row r="18" spans="1:3" s="59" customFormat="1" ht="14.25" customHeight="1">
      <c r="A18" s="53" t="s">
        <v>81</v>
      </c>
      <c r="B18" s="57" t="s">
        <v>82</v>
      </c>
      <c r="C18" s="58">
        <f>'[1]M1PT-Cuc'!C18+'[1]M1PT-VThuy'!C18+'[1]M1PT-PH'!C18+'[1]M1PT-CTA'!C18+'[1]M1PT-VThanh'!C18+'[1]M1PT-CT'!C18+'[1]M1PT-NB'!C18+'[1]M1PT-TXLM'!C18+'[1]M1PT-HLM'!C18</f>
        <v>6</v>
      </c>
    </row>
    <row r="19" spans="1:3" s="59" customFormat="1" ht="14.25" customHeight="1">
      <c r="A19" s="54" t="s">
        <v>83</v>
      </c>
      <c r="B19" s="55" t="s">
        <v>84</v>
      </c>
      <c r="C19" s="64">
        <f>IF(SUM(C20:C25)='[1]M1'!C19,SUM(C20:C25),"SAI")</f>
        <v>0</v>
      </c>
    </row>
    <row r="20" spans="1:3" s="59" customFormat="1" ht="14.25" customHeight="1">
      <c r="A20" s="53" t="s">
        <v>85</v>
      </c>
      <c r="B20" s="57" t="s">
        <v>86</v>
      </c>
      <c r="C20" s="58">
        <f>'[1]M1PT-Cuc'!C20+'[1]M1PT-VThuy'!C20+'[1]M1PT-PH'!C20+'[1]M1PT-CTA'!C20+'[1]M1PT-VThanh'!C20+'[1]M1PT-CT'!C20+'[1]M1PT-NB'!C20+'[1]M1PT-TXLM'!C20+'[1]M1PT-HLM'!C20</f>
        <v>0</v>
      </c>
    </row>
    <row r="21" spans="1:3" s="59" customFormat="1" ht="14.25" customHeight="1">
      <c r="A21" s="53" t="s">
        <v>87</v>
      </c>
      <c r="B21" s="57" t="s">
        <v>88</v>
      </c>
      <c r="C21" s="58">
        <f>'[1]M1PT-Cuc'!C21+'[1]M1PT-VThuy'!C21+'[1]M1PT-PH'!C21+'[1]M1PT-CTA'!C21+'[1]M1PT-VThanh'!C21+'[1]M1PT-CT'!C21+'[1]M1PT-NB'!C21+'[1]M1PT-TXLM'!C21+'[1]M1PT-HLM'!C21</f>
        <v>0</v>
      </c>
    </row>
    <row r="22" spans="1:3" s="59" customFormat="1" ht="14.25" customHeight="1">
      <c r="A22" s="53" t="s">
        <v>89</v>
      </c>
      <c r="B22" s="57" t="s">
        <v>90</v>
      </c>
      <c r="C22" s="58">
        <f>'[1]M1PT-Cuc'!C22+'[1]M1PT-VThuy'!C22+'[1]M1PT-PH'!C22+'[1]M1PT-CTA'!C22+'[1]M1PT-VThanh'!C22+'[1]M1PT-CT'!C22+'[1]M1PT-NB'!C22+'[1]M1PT-TXLM'!C22+'[1]M1PT-HLM'!C22</f>
        <v>0</v>
      </c>
    </row>
    <row r="23" spans="1:3" s="59" customFormat="1" ht="14.25" customHeight="1">
      <c r="A23" s="53" t="s">
        <v>91</v>
      </c>
      <c r="B23" s="57" t="s">
        <v>69</v>
      </c>
      <c r="C23" s="58">
        <f>'[1]M1PT-Cuc'!C23+'[1]M1PT-VThuy'!C23+'[1]M1PT-PH'!C23+'[1]M1PT-CTA'!C23+'[1]M1PT-VThanh'!C23+'[1]M1PT-CT'!C23+'[1]M1PT-NB'!C23+'[1]M1PT-TXLM'!C23+'[1]M1PT-HLM'!C23</f>
        <v>0</v>
      </c>
    </row>
    <row r="24" spans="1:3" s="59" customFormat="1" ht="14.25" customHeight="1">
      <c r="A24" s="53" t="s">
        <v>92</v>
      </c>
      <c r="B24" s="57" t="s">
        <v>70</v>
      </c>
      <c r="C24" s="58">
        <f>'[1]M1PT-Cuc'!C24+'[1]M1PT-VThuy'!C24+'[1]M1PT-PH'!C24+'[1]M1PT-CTA'!C24+'[1]M1PT-VThanh'!C24+'[1]M1PT-CT'!C24+'[1]M1PT-NB'!C24+'[1]M1PT-TXLM'!C24+'[1]M1PT-HLM'!C24</f>
        <v>0</v>
      </c>
    </row>
    <row r="25" spans="1:3" s="59" customFormat="1" ht="14.25" customHeight="1">
      <c r="A25" s="53" t="s">
        <v>93</v>
      </c>
      <c r="B25" s="57" t="s">
        <v>94</v>
      </c>
      <c r="C25" s="58">
        <f>'[1]M1PT-Cuc'!C25+'[1]M1PT-VThuy'!C25+'[1]M1PT-PH'!C25+'[1]M1PT-CTA'!C25+'[1]M1PT-VThanh'!C25+'[1]M1PT-CT'!C25+'[1]M1PT-NB'!C25+'[1]M1PT-TXLM'!C25+'[1]M1PT-HLM'!C25</f>
        <v>0</v>
      </c>
    </row>
    <row r="26" spans="1:3" s="59" customFormat="1" ht="14.25" customHeight="1">
      <c r="A26" s="54" t="s">
        <v>95</v>
      </c>
      <c r="B26" s="55" t="s">
        <v>96</v>
      </c>
      <c r="C26" s="64">
        <f>IF(SUM(C27:C29)='[1]M1'!C25,SUM(C27:C29),"SAI")</f>
        <v>493</v>
      </c>
    </row>
    <row r="27" spans="1:3" s="59" customFormat="1" ht="14.25" customHeight="1">
      <c r="A27" s="53" t="s">
        <v>97</v>
      </c>
      <c r="B27" s="57" t="s">
        <v>86</v>
      </c>
      <c r="C27" s="58">
        <f>'[1]M1PT-Cuc'!C27+'[1]M1PT-VThuy'!C27+'[1]M1PT-PH'!C27+'[1]M1PT-CTA'!C27+'[1]M1PT-VThanh'!C27+'[1]M1PT-CT'!C27+'[1]M1PT-NB'!C27+'[1]M1PT-TXLM'!C27+'[1]M1PT-HLM'!C27</f>
        <v>426</v>
      </c>
    </row>
    <row r="28" spans="1:3" ht="14.25" customHeight="1">
      <c r="A28" s="53" t="s">
        <v>98</v>
      </c>
      <c r="B28" s="57" t="s">
        <v>88</v>
      </c>
      <c r="C28" s="58">
        <f>'[1]M1PT-Cuc'!C28+'[1]M1PT-VThuy'!C28+'[1]M1PT-PH'!C28+'[1]M1PT-CTA'!C28+'[1]M1PT-VThanh'!C28+'[1]M1PT-CT'!C28+'[1]M1PT-NB'!C28+'[1]M1PT-TXLM'!C28+'[1]M1PT-HLM'!C28</f>
        <v>0</v>
      </c>
    </row>
    <row r="29" spans="1:3" s="59" customFormat="1" ht="14.25" customHeight="1">
      <c r="A29" s="53" t="s">
        <v>99</v>
      </c>
      <c r="B29" s="57" t="s">
        <v>100</v>
      </c>
      <c r="C29" s="58">
        <f>'[1]M1PT-Cuc'!C29+'[1]M1PT-VThuy'!C29+'[1]M1PT-PH'!C29+'[1]M1PT-CTA'!C29+'[1]M1PT-VThanh'!C29+'[1]M1PT-CT'!C29+'[1]M1PT-NB'!C29+'[1]M1PT-TXLM'!C29+'[1]M1PT-HLM'!C29</f>
        <v>67</v>
      </c>
    </row>
    <row r="30" spans="1:3" ht="15.75" customHeight="1">
      <c r="A30" s="65"/>
      <c r="B30" s="66" t="s">
        <v>101</v>
      </c>
      <c r="C30" s="67" t="s">
        <v>102</v>
      </c>
    </row>
    <row r="31" spans="1:3" ht="15.75" customHeight="1">
      <c r="A31" s="65"/>
      <c r="B31" s="68" t="s">
        <v>103</v>
      </c>
      <c r="C31" s="69" t="s">
        <v>104</v>
      </c>
    </row>
    <row r="32" spans="2:4" s="70" customFormat="1" ht="16.5">
      <c r="B32" s="71"/>
      <c r="C32" s="72"/>
      <c r="D32" s="73"/>
    </row>
    <row r="33" spans="2:3" ht="15.75" customHeight="1">
      <c r="B33" s="74"/>
      <c r="C33" s="59"/>
    </row>
    <row r="34" spans="2:3" ht="15.75" customHeight="1">
      <c r="B34" s="74"/>
      <c r="C34" s="59"/>
    </row>
    <row r="35" spans="2:3" ht="15.75" customHeight="1">
      <c r="B35" s="74"/>
      <c r="C35" s="59"/>
    </row>
    <row r="36" spans="2:3" ht="15.75" customHeight="1">
      <c r="B36" s="74"/>
      <c r="C36" s="59"/>
    </row>
    <row r="37" spans="1:3" ht="15" hidden="1">
      <c r="A37" s="75" t="s">
        <v>105</v>
      </c>
      <c r="B37" s="76"/>
      <c r="C37" s="77"/>
    </row>
    <row r="38" ht="12.75" hidden="1">
      <c r="B38" s="78" t="s">
        <v>106</v>
      </c>
    </row>
    <row r="39" spans="2:3" ht="12.75" hidden="1">
      <c r="B39" s="79" t="s">
        <v>107</v>
      </c>
      <c r="C39" s="80"/>
    </row>
    <row r="40" spans="2:3" ht="12.75" hidden="1">
      <c r="B40" s="79" t="s">
        <v>108</v>
      </c>
      <c r="C40" s="80"/>
    </row>
    <row r="41" ht="12.75" hidden="1">
      <c r="B41" s="81" t="s">
        <v>109</v>
      </c>
    </row>
    <row r="42" spans="2:3" ht="16.5">
      <c r="B42" s="82" t="s">
        <v>110</v>
      </c>
      <c r="C42" s="51" t="s">
        <v>111</v>
      </c>
    </row>
  </sheetData>
  <sheetProtection/>
  <mergeCells count="3">
    <mergeCell ref="A1:C1"/>
    <mergeCell ref="A2:B2"/>
    <mergeCell ref="A3:B3"/>
  </mergeCells>
  <printOptions/>
  <pageMargins left="0.62" right="0.33" top="0.45" bottom="0.44" header="0.5" footer="0.5"/>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U64"/>
  <sheetViews>
    <sheetView zoomScalePageLayoutView="0" workbookViewId="0" topLeftCell="A1">
      <selection activeCell="A1" sqref="A1:IV16384"/>
    </sheetView>
  </sheetViews>
  <sheetFormatPr defaultColWidth="9.140625" defaultRowHeight="12.75"/>
  <cols>
    <col min="1" max="1" width="4.7109375" style="50" customWidth="1"/>
    <col min="2" max="2" width="25.8515625" style="2" customWidth="1"/>
    <col min="3" max="3" width="12.57421875" style="2" customWidth="1"/>
    <col min="4" max="4" width="10.421875" style="2" customWidth="1"/>
    <col min="5" max="5" width="9.57421875" style="2" customWidth="1"/>
    <col min="6" max="6" width="8.7109375" style="2" customWidth="1"/>
    <col min="7" max="7" width="8.421875" style="2" customWidth="1"/>
    <col min="8" max="8" width="8.7109375" style="2" customWidth="1"/>
    <col min="9" max="10" width="8.421875" style="2" customWidth="1"/>
    <col min="11" max="11" width="9.00390625" style="2" customWidth="1"/>
    <col min="12" max="13" width="9.28125" style="2" customWidth="1"/>
    <col min="14" max="14" width="8.8515625" style="2" customWidth="1"/>
    <col min="15" max="15" width="9.28125" style="2" customWidth="1"/>
    <col min="16" max="16384" width="9.140625" style="2" customWidth="1"/>
  </cols>
  <sheetData>
    <row r="1" spans="1:15" ht="21" customHeight="1">
      <c r="A1" s="447" t="s">
        <v>112</v>
      </c>
      <c r="B1" s="447"/>
      <c r="C1" s="1"/>
      <c r="D1" s="448" t="s">
        <v>1</v>
      </c>
      <c r="E1" s="448"/>
      <c r="F1" s="448"/>
      <c r="G1" s="448"/>
      <c r="H1" s="448"/>
      <c r="I1" s="448"/>
      <c r="J1" s="448"/>
      <c r="K1" s="448"/>
      <c r="L1" s="6"/>
      <c r="M1" s="83" t="s">
        <v>2</v>
      </c>
      <c r="N1" s="4"/>
      <c r="O1" s="4"/>
    </row>
    <row r="2" spans="1:17" ht="16.5" customHeight="1">
      <c r="A2" s="1" t="s">
        <v>3</v>
      </c>
      <c r="B2" s="1"/>
      <c r="C2" s="1"/>
      <c r="D2" s="448" t="s">
        <v>113</v>
      </c>
      <c r="E2" s="448"/>
      <c r="F2" s="448"/>
      <c r="G2" s="448"/>
      <c r="H2" s="448"/>
      <c r="I2" s="448"/>
      <c r="J2" s="448"/>
      <c r="K2" s="448"/>
      <c r="L2" s="8"/>
      <c r="M2" s="445" t="s">
        <v>5</v>
      </c>
      <c r="N2" s="445"/>
      <c r="O2" s="445"/>
      <c r="Q2" s="3"/>
    </row>
    <row r="3" spans="1:17" ht="16.5" customHeight="1">
      <c r="A3" s="1" t="s">
        <v>6</v>
      </c>
      <c r="B3" s="1"/>
      <c r="C3" s="1"/>
      <c r="D3" s="451" t="s">
        <v>114</v>
      </c>
      <c r="E3" s="451"/>
      <c r="F3" s="451"/>
      <c r="G3" s="451"/>
      <c r="H3" s="451"/>
      <c r="I3" s="451"/>
      <c r="J3" s="451"/>
      <c r="K3" s="451"/>
      <c r="L3" s="6"/>
      <c r="M3" s="83" t="s">
        <v>8</v>
      </c>
      <c r="N3" s="4"/>
      <c r="O3" s="4"/>
      <c r="Q3" s="5"/>
    </row>
    <row r="4" spans="1:17" ht="16.5" customHeight="1">
      <c r="A4" s="6" t="s">
        <v>9</v>
      </c>
      <c r="B4" s="6"/>
      <c r="C4" s="7"/>
      <c r="D4" s="8"/>
      <c r="E4" s="8"/>
      <c r="F4" s="7"/>
      <c r="G4" s="9"/>
      <c r="H4" s="9"/>
      <c r="I4" s="9"/>
      <c r="J4" s="7"/>
      <c r="K4" s="8"/>
      <c r="L4" s="8"/>
      <c r="M4" s="445" t="s">
        <v>10</v>
      </c>
      <c r="N4" s="445"/>
      <c r="O4" s="445"/>
      <c r="Q4" s="5"/>
    </row>
    <row r="5" spans="1:17" ht="16.5" customHeight="1">
      <c r="A5" s="10"/>
      <c r="B5" s="7"/>
      <c r="C5" s="7"/>
      <c r="D5" s="7"/>
      <c r="E5" s="7"/>
      <c r="F5" s="11"/>
      <c r="G5" s="12"/>
      <c r="H5" s="12"/>
      <c r="I5" s="12"/>
      <c r="J5" s="11"/>
      <c r="K5" s="13"/>
      <c r="L5" s="13"/>
      <c r="M5" s="13" t="s">
        <v>11</v>
      </c>
      <c r="N5" s="4"/>
      <c r="O5" s="4"/>
      <c r="Q5" s="5"/>
    </row>
    <row r="6" spans="1:17" ht="18.75" customHeight="1">
      <c r="A6" s="426" t="s">
        <v>12</v>
      </c>
      <c r="B6" s="427"/>
      <c r="C6" s="432" t="s">
        <v>13</v>
      </c>
      <c r="D6" s="434" t="s">
        <v>14</v>
      </c>
      <c r="E6" s="435"/>
      <c r="F6" s="435"/>
      <c r="G6" s="435"/>
      <c r="H6" s="435"/>
      <c r="I6" s="435"/>
      <c r="J6" s="435"/>
      <c r="K6" s="435"/>
      <c r="L6" s="435"/>
      <c r="M6" s="435"/>
      <c r="N6" s="435"/>
      <c r="O6" s="436"/>
      <c r="Q6" s="5"/>
    </row>
    <row r="7" spans="1:17" ht="20.25" customHeight="1">
      <c r="A7" s="428"/>
      <c r="B7" s="429"/>
      <c r="C7" s="433"/>
      <c r="D7" s="437" t="s">
        <v>15</v>
      </c>
      <c r="E7" s="439" t="s">
        <v>16</v>
      </c>
      <c r="F7" s="440"/>
      <c r="G7" s="441"/>
      <c r="H7" s="424" t="s">
        <v>17</v>
      </c>
      <c r="I7" s="424" t="s">
        <v>18</v>
      </c>
      <c r="J7" s="424" t="s">
        <v>19</v>
      </c>
      <c r="K7" s="424" t="s">
        <v>20</v>
      </c>
      <c r="L7" s="424" t="s">
        <v>21</v>
      </c>
      <c r="M7" s="424" t="s">
        <v>22</v>
      </c>
      <c r="N7" s="424" t="s">
        <v>115</v>
      </c>
      <c r="O7" s="424" t="s">
        <v>23</v>
      </c>
      <c r="P7" s="5"/>
      <c r="Q7" s="5"/>
    </row>
    <row r="8" spans="1:17" ht="19.5" customHeight="1">
      <c r="A8" s="428"/>
      <c r="B8" s="429"/>
      <c r="C8" s="433"/>
      <c r="D8" s="437"/>
      <c r="E8" s="442" t="s">
        <v>24</v>
      </c>
      <c r="F8" s="443" t="s">
        <v>25</v>
      </c>
      <c r="G8" s="444"/>
      <c r="H8" s="424"/>
      <c r="I8" s="424"/>
      <c r="J8" s="424"/>
      <c r="K8" s="424"/>
      <c r="L8" s="424"/>
      <c r="M8" s="424"/>
      <c r="N8" s="424"/>
      <c r="O8" s="424"/>
      <c r="P8" s="84"/>
      <c r="Q8" s="85"/>
    </row>
    <row r="9" spans="1:17" ht="39.75" customHeight="1">
      <c r="A9" s="430"/>
      <c r="B9" s="431"/>
      <c r="C9" s="433"/>
      <c r="D9" s="438"/>
      <c r="E9" s="425"/>
      <c r="F9" s="14" t="s">
        <v>26</v>
      </c>
      <c r="G9" s="16" t="s">
        <v>27</v>
      </c>
      <c r="H9" s="425"/>
      <c r="I9" s="425"/>
      <c r="J9" s="425"/>
      <c r="K9" s="425"/>
      <c r="L9" s="425"/>
      <c r="M9" s="425"/>
      <c r="N9" s="425"/>
      <c r="O9" s="425"/>
      <c r="P9" s="15"/>
      <c r="Q9" s="15"/>
    </row>
    <row r="10" spans="1:17" s="19" customFormat="1" ht="11.25" customHeight="1">
      <c r="A10" s="420" t="s">
        <v>28</v>
      </c>
      <c r="B10" s="421"/>
      <c r="C10" s="17">
        <v>1</v>
      </c>
      <c r="D10" s="17">
        <v>2</v>
      </c>
      <c r="E10" s="17">
        <v>3</v>
      </c>
      <c r="F10" s="17">
        <v>4</v>
      </c>
      <c r="G10" s="17">
        <v>5</v>
      </c>
      <c r="H10" s="17">
        <v>6</v>
      </c>
      <c r="I10" s="17">
        <v>7</v>
      </c>
      <c r="J10" s="17">
        <v>8</v>
      </c>
      <c r="K10" s="17">
        <v>9</v>
      </c>
      <c r="L10" s="17">
        <v>10</v>
      </c>
      <c r="M10" s="17">
        <v>11</v>
      </c>
      <c r="N10" s="17">
        <v>12</v>
      </c>
      <c r="O10" s="17">
        <v>13</v>
      </c>
      <c r="P10" s="18"/>
      <c r="Q10" s="18"/>
    </row>
    <row r="11" spans="1:21" ht="22.5" customHeight="1">
      <c r="A11" s="20" t="s">
        <v>29</v>
      </c>
      <c r="B11" s="21" t="s">
        <v>30</v>
      </c>
      <c r="C11" s="22">
        <f>D11+E11+H11+I11+J11+K11+L11+M11+N11+O11</f>
        <v>2720</v>
      </c>
      <c r="D11" s="86">
        <f>D12+D13</f>
        <v>2193</v>
      </c>
      <c r="E11" s="86">
        <f>F11+G11</f>
        <v>141</v>
      </c>
      <c r="F11" s="86">
        <f>F12+F13</f>
        <v>0</v>
      </c>
      <c r="G11" s="86">
        <f aca="true" t="shared" si="0" ref="G11:O11">G12+G13</f>
        <v>141</v>
      </c>
      <c r="H11" s="86">
        <f t="shared" si="0"/>
        <v>0</v>
      </c>
      <c r="I11" s="86">
        <f t="shared" si="0"/>
        <v>203</v>
      </c>
      <c r="J11" s="86">
        <f t="shared" si="0"/>
        <v>183</v>
      </c>
      <c r="K11" s="86">
        <f t="shared" si="0"/>
        <v>0</v>
      </c>
      <c r="L11" s="86">
        <f t="shared" si="0"/>
        <v>0</v>
      </c>
      <c r="M11" s="86">
        <f t="shared" si="0"/>
        <v>0</v>
      </c>
      <c r="N11" s="86">
        <f t="shared" si="0"/>
        <v>0</v>
      </c>
      <c r="O11" s="86">
        <f t="shared" si="0"/>
        <v>0</v>
      </c>
      <c r="P11" s="87">
        <f>C11+'[1]M1'!C11</f>
        <v>5160</v>
      </c>
      <c r="Q11" s="88"/>
      <c r="R11" s="89"/>
      <c r="S11" s="89"/>
      <c r="T11" s="89"/>
      <c r="U11" s="89"/>
    </row>
    <row r="12" spans="1:21" s="93" customFormat="1" ht="22.5" customHeight="1">
      <c r="A12" s="23">
        <v>1</v>
      </c>
      <c r="B12" s="24" t="s">
        <v>31</v>
      </c>
      <c r="C12" s="22">
        <f>D12+E12+H12+I12+J12+K12+L12+M12+N12+O12</f>
        <v>2153</v>
      </c>
      <c r="D12" s="90">
        <f>'[1]M2-Cuc'!D12+'[1]M2-ViThuy'!D12+'[1]M2-PH'!D12+'[1]M2-CTA'!D12+'[1]M2-VThanh'!D12+'[1]M2-CT'!D12+'[1]M2-NB'!D12+'[1]M2-TXLM'!D12+'[1]M2-HLM'!D12</f>
        <v>1827</v>
      </c>
      <c r="E12" s="86">
        <f>F12+G12</f>
        <v>68</v>
      </c>
      <c r="F12" s="90">
        <f>'[1]M2-Cuc'!F12+'[1]M2-ViThuy'!F12+'[1]M2-PH'!F12+'[1]M2-CTA'!F12+'[1]M2-VThanh'!F12+'[1]M2-CT'!F12+'[1]M2-NB'!F12+'[1]M2-TXLM'!F12+'[1]M2-HLM'!F12</f>
        <v>0</v>
      </c>
      <c r="G12" s="90">
        <f>'[1]M2-Cuc'!G12+'[1]M2-ViThuy'!G12+'[1]M2-PH'!G12+'[1]M2-CTA'!G12+'[1]M2-VThanh'!G12+'[1]M2-CT'!G12+'[1]M2-NB'!G12+'[1]M2-TXLM'!G12+'[1]M2-HLM'!G12</f>
        <v>68</v>
      </c>
      <c r="H12" s="90">
        <f>'[1]M2-Cuc'!H12+'[1]M2-ViThuy'!H12+'[1]M2-PH'!H12+'[1]M2-CTA'!H12+'[1]M2-VThanh'!H12+'[1]M2-CT'!H12+'[1]M2-NB'!H12+'[1]M2-TXLM'!H12+'[1]M2-HLM'!H12</f>
        <v>0</v>
      </c>
      <c r="I12" s="90">
        <f>'[1]M2-Cuc'!I12+'[1]M2-ViThuy'!I12+'[1]M2-PH'!I12+'[1]M2-CTA'!I12+'[1]M2-VThanh'!I12+'[1]M2-CT'!I12+'[1]M2-NB'!I12+'[1]M2-TXLM'!I12+'[1]M2-HLM'!I12</f>
        <v>125</v>
      </c>
      <c r="J12" s="90">
        <f>'[1]M2-Cuc'!J12+'[1]M2-ViThuy'!J12+'[1]M2-PH'!J12+'[1]M2-CTA'!J12+'[1]M2-VThanh'!J12+'[1]M2-CT'!J12+'[1]M2-NB'!J12+'[1]M2-TXLM'!J12+'[1]M2-HLM'!J12</f>
        <v>133</v>
      </c>
      <c r="K12" s="90">
        <f>'[1]M2-Cuc'!K12+'[1]M2-ViThuy'!K12+'[1]M2-PH'!K12+'[1]M2-CTA'!K12+'[1]M2-VThanh'!K12+'[1]M2-CT'!K12+'[1]M2-NB'!K12+'[1]M2-TXLM'!K12+'[1]M2-HLM'!K12</f>
        <v>0</v>
      </c>
      <c r="L12" s="90">
        <f>'[1]M2-Cuc'!L12+'[1]M2-ViThuy'!L12+'[1]M2-PH'!L12+'[1]M2-CTA'!L12+'[1]M2-VThanh'!L12+'[1]M2-CT'!L12+'[1]M2-NB'!L12+'[1]M2-TXLM'!L12+'[1]M2-HLM'!L12</f>
        <v>0</v>
      </c>
      <c r="M12" s="90">
        <f>'[1]M2-Cuc'!M12+'[1]M2-ViThuy'!M12+'[1]M2-PH'!M12+'[1]M2-CTA'!M12+'[1]M2-VThanh'!M12+'[1]M2-CT'!M12+'[1]M2-NB'!M12+'[1]M2-TXLM'!M12+'[1]M2-HLM'!M12</f>
        <v>0</v>
      </c>
      <c r="N12" s="90">
        <f>'[1]M2-Cuc'!N12+'[1]M2-ViThuy'!N12+'[1]M2-PH'!N12+'[1]M2-CTA'!N12+'[1]M2-VThanh'!N12+'[1]M2-CT'!N12+'[1]M2-NB'!N12+'[1]M2-TXLM'!N12+'[1]M2-HLM'!N12</f>
        <v>0</v>
      </c>
      <c r="O12" s="90">
        <f>'[1]M2-Cuc'!O12+'[1]M2-ViThuy'!O12+'[1]M2-PH'!O12+'[1]M2-CTA'!O12+'[1]M2-VThanh'!O12+'[1]M2-CT'!O12+'[1]M2-NB'!O12+'[1]M2-TXLM'!O12+'[1]M2-HLM'!O12</f>
        <v>0</v>
      </c>
      <c r="P12" s="91">
        <f>C12+'[1]M1'!C12</f>
        <v>3356</v>
      </c>
      <c r="Q12" s="91"/>
      <c r="R12" s="92"/>
      <c r="S12" s="92"/>
      <c r="T12" s="92"/>
      <c r="U12" s="92"/>
    </row>
    <row r="13" spans="1:21" s="93" customFormat="1" ht="22.5" customHeight="1">
      <c r="A13" s="23">
        <v>2</v>
      </c>
      <c r="B13" s="24" t="s">
        <v>32</v>
      </c>
      <c r="C13" s="22">
        <f>D13+E13+H13+I13+J13+K13+L13+M13+N13+O13</f>
        <v>567</v>
      </c>
      <c r="D13" s="90">
        <f>'[1]M2-Cuc'!D13+'[1]M2-ViThuy'!D13+'[1]M2-PH'!D13+'[1]M2-CTA'!D13+'[1]M2-VThanh'!D13+'[1]M2-CT'!D13+'[1]M2-NB'!D13+'[1]M2-TXLM'!D13+'[1]M2-HLM'!D13</f>
        <v>366</v>
      </c>
      <c r="E13" s="86">
        <f>F13+G13</f>
        <v>73</v>
      </c>
      <c r="F13" s="90">
        <f>'[1]M2-Cuc'!F13+'[1]M2-ViThuy'!F13+'[1]M2-PH'!F13+'[1]M2-CTA'!F13+'[1]M2-VThanh'!F13+'[1]M2-CT'!F13+'[1]M2-NB'!F13+'[1]M2-TXLM'!F13+'[1]M2-HLM'!F13</f>
        <v>0</v>
      </c>
      <c r="G13" s="90">
        <f>'[1]M2-Cuc'!G13+'[1]M2-ViThuy'!G13+'[1]M2-PH'!G13+'[1]M2-CTA'!G13+'[1]M2-VThanh'!G13+'[1]M2-CT'!G13+'[1]M2-NB'!G13+'[1]M2-TXLM'!G13+'[1]M2-HLM'!G13</f>
        <v>73</v>
      </c>
      <c r="H13" s="90">
        <f>'[1]M2-Cuc'!H13+'[1]M2-ViThuy'!H13+'[1]M2-PH'!H13+'[1]M2-CTA'!H13+'[1]M2-VThanh'!H13+'[1]M2-CT'!H13+'[1]M2-NB'!H13+'[1]M2-TXLM'!H13+'[1]M2-HLM'!H13</f>
        <v>0</v>
      </c>
      <c r="I13" s="90">
        <f>'[1]M2-Cuc'!I13+'[1]M2-ViThuy'!I13+'[1]M2-PH'!I13+'[1]M2-CTA'!I13+'[1]M2-VThanh'!I13+'[1]M2-CT'!I13+'[1]M2-NB'!I13+'[1]M2-TXLM'!I13+'[1]M2-HLM'!I13</f>
        <v>78</v>
      </c>
      <c r="J13" s="90">
        <f>'[1]M2-Cuc'!J13+'[1]M2-ViThuy'!J13+'[1]M2-PH'!J13+'[1]M2-CTA'!J13+'[1]M2-VThanh'!J13+'[1]M2-CT'!J13+'[1]M2-NB'!J13+'[1]M2-TXLM'!J13+'[1]M2-HLM'!J13</f>
        <v>50</v>
      </c>
      <c r="K13" s="90">
        <f>'[1]M2-Cuc'!K13+'[1]M2-ViThuy'!K13+'[1]M2-PH'!K13+'[1]M2-CTA'!K13+'[1]M2-VThanh'!K13+'[1]M2-CT'!K13+'[1]M2-NB'!K13+'[1]M2-TXLM'!K13+'[1]M2-HLM'!K13</f>
        <v>0</v>
      </c>
      <c r="L13" s="90">
        <f>'[1]M2-Cuc'!L13+'[1]M2-ViThuy'!L13+'[1]M2-PH'!L13+'[1]M2-CTA'!L13+'[1]M2-VThanh'!L13+'[1]M2-CT'!L13+'[1]M2-NB'!L13+'[1]M2-TXLM'!L13+'[1]M2-HLM'!L13</f>
        <v>0</v>
      </c>
      <c r="M13" s="90">
        <f>'[1]M2-Cuc'!M13+'[1]M2-ViThuy'!M13+'[1]M2-PH'!M13+'[1]M2-CTA'!M13+'[1]M2-VThanh'!M13+'[1]M2-CT'!M13+'[1]M2-NB'!M13+'[1]M2-TXLM'!M13+'[1]M2-HLM'!M13</f>
        <v>0</v>
      </c>
      <c r="N13" s="90">
        <f>'[1]M2-Cuc'!N13+'[1]M2-ViThuy'!N13+'[1]M2-PH'!N13+'[1]M2-CTA'!N13+'[1]M2-VThanh'!N13+'[1]M2-CT'!N13+'[1]M2-NB'!N13+'[1]M2-TXLM'!N13+'[1]M2-HLM'!N13</f>
        <v>0</v>
      </c>
      <c r="O13" s="90">
        <f>'[1]M2-Cuc'!O13+'[1]M2-ViThuy'!O13+'[1]M2-PH'!O13+'[1]M2-CTA'!O13+'[1]M2-VThanh'!O13+'[1]M2-CT'!O13+'[1]M2-NB'!O13+'[1]M2-TXLM'!O13+'[1]M2-HLM'!O13</f>
        <v>0</v>
      </c>
      <c r="P13" s="91">
        <f>C13+'[1]M1'!C13</f>
        <v>1804</v>
      </c>
      <c r="Q13" s="91"/>
      <c r="R13" s="92"/>
      <c r="S13" s="92"/>
      <c r="T13" s="92"/>
      <c r="U13" s="92"/>
    </row>
    <row r="14" spans="1:21" ht="22.5" customHeight="1">
      <c r="A14" s="26" t="s">
        <v>33</v>
      </c>
      <c r="B14" s="27" t="s">
        <v>34</v>
      </c>
      <c r="C14" s="22">
        <f>D14+E14+H14+I14+J14+K14+L14+M14+N14+O14</f>
        <v>9</v>
      </c>
      <c r="D14" s="90">
        <f>'[1]M2-Cuc'!D14+'[1]M2-ViThuy'!D14+'[1]M2-PH'!D14+'[1]M2-CTA'!D14+'[1]M2-VThanh'!D14+'[1]M2-CT'!D14+'[1]M2-NB'!D14+'[1]M2-TXLM'!D14+'[1]M2-HLM'!D14</f>
        <v>0</v>
      </c>
      <c r="E14" s="86">
        <f>F14+G14</f>
        <v>4</v>
      </c>
      <c r="F14" s="90">
        <f>'[1]M2-Cuc'!F14+'[1]M2-ViThuy'!F14+'[1]M2-PH'!F14+'[1]M2-CTA'!F14+'[1]M2-VThanh'!F14+'[1]M2-CT'!F14+'[1]M2-NB'!F14+'[1]M2-TXLM'!F14+'[1]M2-HLM'!F14</f>
        <v>0</v>
      </c>
      <c r="G14" s="90">
        <f>'[1]M2-Cuc'!G14+'[1]M2-ViThuy'!G14+'[1]M2-PH'!G14+'[1]M2-CTA'!G14+'[1]M2-VThanh'!G14+'[1]M2-CT'!G14+'[1]M2-NB'!G14+'[1]M2-TXLM'!G14+'[1]M2-HLM'!G14</f>
        <v>4</v>
      </c>
      <c r="H14" s="90">
        <f>'[1]M2-Cuc'!H14+'[1]M2-ViThuy'!H14+'[1]M2-PH'!H14+'[1]M2-CTA'!H14+'[1]M2-VThanh'!H14+'[1]M2-CT'!H14+'[1]M2-NB'!H14+'[1]M2-TXLM'!H14+'[1]M2-HLM'!H14</f>
        <v>0</v>
      </c>
      <c r="I14" s="90">
        <f>'[1]M2-Cuc'!I14+'[1]M2-ViThuy'!I14+'[1]M2-PH'!I14+'[1]M2-CTA'!I14+'[1]M2-VThanh'!I14+'[1]M2-CT'!I14+'[1]M2-NB'!I14+'[1]M2-TXLM'!I14+'[1]M2-HLM'!I14</f>
        <v>4</v>
      </c>
      <c r="J14" s="90">
        <f>'[1]M2-Cuc'!J14+'[1]M2-ViThuy'!J14+'[1]M2-PH'!J14+'[1]M2-CTA'!J14+'[1]M2-VThanh'!J14+'[1]M2-CT'!J14+'[1]M2-NB'!J14+'[1]M2-TXLM'!J14+'[1]M2-HLM'!J14</f>
        <v>1</v>
      </c>
      <c r="K14" s="90">
        <f>'[1]M2-Cuc'!K14+'[1]M2-ViThuy'!K14+'[1]M2-PH'!K14+'[1]M2-CTA'!K14+'[1]M2-VThanh'!K14+'[1]M2-CT'!K14+'[1]M2-NB'!K14+'[1]M2-TXLM'!K14+'[1]M2-HLM'!K14</f>
        <v>0</v>
      </c>
      <c r="L14" s="90">
        <f>'[1]M2-Cuc'!L14+'[1]M2-ViThuy'!L14+'[1]M2-PH'!L14+'[1]M2-CTA'!L14+'[1]M2-VThanh'!L14+'[1]M2-CT'!L14+'[1]M2-NB'!L14+'[1]M2-TXLM'!L14+'[1]M2-HLM'!L14</f>
        <v>0</v>
      </c>
      <c r="M14" s="90">
        <f>'[1]M2-Cuc'!M14+'[1]M2-ViThuy'!M14+'[1]M2-PH'!M14+'[1]M2-CTA'!M14+'[1]M2-VThanh'!M14+'[1]M2-CT'!M14+'[1]M2-NB'!M14+'[1]M2-TXLM'!M14+'[1]M2-HLM'!M14</f>
        <v>0</v>
      </c>
      <c r="N14" s="90">
        <f>'[1]M2-Cuc'!N14+'[1]M2-ViThuy'!N14+'[1]M2-PH'!N14+'[1]M2-CTA'!N14+'[1]M2-VThanh'!N14+'[1]M2-CT'!N14+'[1]M2-NB'!N14+'[1]M2-TXLM'!N14+'[1]M2-HLM'!N14</f>
        <v>0</v>
      </c>
      <c r="O14" s="90">
        <f>'[1]M2-Cuc'!O14+'[1]M2-ViThuy'!O14+'[1]M2-PH'!O14+'[1]M2-CTA'!O14+'[1]M2-VThanh'!O14+'[1]M2-CT'!O14+'[1]M2-NB'!O14+'[1]M2-TXLM'!O14+'[1]M2-HLM'!O14</f>
        <v>0</v>
      </c>
      <c r="P14" s="91">
        <f>C14+'[1]M1'!C14</f>
        <v>19</v>
      </c>
      <c r="Q14" s="88"/>
      <c r="R14" s="89"/>
      <c r="S14" s="89"/>
      <c r="T14" s="89"/>
      <c r="U14" s="89"/>
    </row>
    <row r="15" spans="1:21" ht="22.5" customHeight="1">
      <c r="A15" s="26" t="s">
        <v>35</v>
      </c>
      <c r="B15" s="27" t="s">
        <v>36</v>
      </c>
      <c r="C15" s="22">
        <f>D15+E15+H15+I15+J15+K15+L15+M15+N15+O15</f>
        <v>8</v>
      </c>
      <c r="D15" s="90">
        <f>'[1]M2-Cuc'!D15+'[1]M2-ViThuy'!D15+'[1]M2-PH'!D15+'[1]M2-CTA'!D15+'[1]M2-VThanh'!D15+'[1]M2-CT'!D15+'[1]M2-NB'!D15+'[1]M2-TXLM'!D15+'[1]M2-HLM'!D15</f>
        <v>0</v>
      </c>
      <c r="E15" s="86">
        <f>F15+G15</f>
        <v>0</v>
      </c>
      <c r="F15" s="90">
        <f>'[1]M2-Cuc'!F15+'[1]M2-ViThuy'!F15+'[1]M2-PH'!F15+'[1]M2-CTA'!F15+'[1]M2-VThanh'!F15+'[1]M2-CT'!F15+'[1]M2-NB'!F15+'[1]M2-TXLM'!F15+'[1]M2-HLM'!F15</f>
        <v>0</v>
      </c>
      <c r="G15" s="90">
        <f>'[1]M2-Cuc'!G15+'[1]M2-ViThuy'!G15+'[1]M2-PH'!G15+'[1]M2-CTA'!G15+'[1]M2-VThanh'!G15+'[1]M2-CT'!G15+'[1]M2-NB'!G15+'[1]M2-TXLM'!G15+'[1]M2-HLM'!G15</f>
        <v>0</v>
      </c>
      <c r="H15" s="90">
        <f>'[1]M2-Cuc'!H15+'[1]M2-ViThuy'!H15+'[1]M2-PH'!H15+'[1]M2-CTA'!H15+'[1]M2-VThanh'!H15+'[1]M2-CT'!H15+'[1]M2-NB'!H15+'[1]M2-TXLM'!H15+'[1]M2-HLM'!H15</f>
        <v>0</v>
      </c>
      <c r="I15" s="90">
        <f>'[1]M2-Cuc'!I15+'[1]M2-ViThuy'!I15+'[1]M2-PH'!I15+'[1]M2-CTA'!I15+'[1]M2-VThanh'!I15+'[1]M2-CT'!I15+'[1]M2-NB'!I15+'[1]M2-TXLM'!I15+'[1]M2-HLM'!I15</f>
        <v>0</v>
      </c>
      <c r="J15" s="90">
        <f>'[1]M2-Cuc'!J15+'[1]M2-ViThuy'!J15+'[1]M2-PH'!J15+'[1]M2-CTA'!J15+'[1]M2-VThanh'!J15+'[1]M2-CT'!J15+'[1]M2-NB'!J15+'[1]M2-TXLM'!J15+'[1]M2-HLM'!J15</f>
        <v>8</v>
      </c>
      <c r="K15" s="90">
        <f>'[1]M2-Cuc'!K15+'[1]M2-ViThuy'!K15+'[1]M2-PH'!K15+'[1]M2-CTA'!K15+'[1]M2-VThanh'!K15+'[1]M2-CT'!K15+'[1]M2-NB'!K15+'[1]M2-TXLM'!K15+'[1]M2-HLM'!K15</f>
        <v>0</v>
      </c>
      <c r="L15" s="90">
        <f>'[1]M2-Cuc'!L15+'[1]M2-ViThuy'!L15+'[1]M2-PH'!L15+'[1]M2-CTA'!L15+'[1]M2-VThanh'!L15+'[1]M2-CT'!L15+'[1]M2-NB'!L15+'[1]M2-TXLM'!L15+'[1]M2-HLM'!L15</f>
        <v>0</v>
      </c>
      <c r="M15" s="90">
        <f>'[1]M2-Cuc'!M15+'[1]M2-ViThuy'!M15+'[1]M2-PH'!M15+'[1]M2-CTA'!M15+'[1]M2-VThanh'!M15+'[1]M2-CT'!M15+'[1]M2-NB'!M15+'[1]M2-TXLM'!M15+'[1]M2-HLM'!M15</f>
        <v>0</v>
      </c>
      <c r="N15" s="90">
        <f>'[1]M2-Cuc'!N15+'[1]M2-ViThuy'!N15+'[1]M2-PH'!N15+'[1]M2-CTA'!N15+'[1]M2-VThanh'!N15+'[1]M2-CT'!N15+'[1]M2-NB'!N15+'[1]M2-TXLM'!N15+'[1]M2-HLM'!N15</f>
        <v>0</v>
      </c>
      <c r="O15" s="90">
        <f>'[1]M2-Cuc'!O15+'[1]M2-ViThuy'!O15+'[1]M2-PH'!O15+'[1]M2-CTA'!O15+'[1]M2-VThanh'!O15+'[1]M2-CT'!O15+'[1]M2-NB'!O15+'[1]M2-TXLM'!O15+'[1]M2-HLM'!O15</f>
        <v>0</v>
      </c>
      <c r="P15" s="91">
        <f>C15+'[1]M1'!C15</f>
        <v>16</v>
      </c>
      <c r="Q15" s="88"/>
      <c r="R15" s="89"/>
      <c r="S15" s="89"/>
      <c r="T15" s="89"/>
      <c r="U15" s="89"/>
    </row>
    <row r="16" spans="1:21" ht="22.5" customHeight="1">
      <c r="A16" s="26" t="s">
        <v>37</v>
      </c>
      <c r="B16" s="27" t="s">
        <v>38</v>
      </c>
      <c r="C16" s="22">
        <f>C17+C25</f>
        <v>2711</v>
      </c>
      <c r="D16" s="22">
        <f>D17+D25</f>
        <v>2193</v>
      </c>
      <c r="E16" s="22">
        <f>E17+E25</f>
        <v>137</v>
      </c>
      <c r="F16" s="22">
        <f>F17+F25</f>
        <v>0</v>
      </c>
      <c r="G16" s="22">
        <f aca="true" t="shared" si="1" ref="G16:O16">G17+G25</f>
        <v>137</v>
      </c>
      <c r="H16" s="22">
        <f t="shared" si="1"/>
        <v>0</v>
      </c>
      <c r="I16" s="22">
        <f t="shared" si="1"/>
        <v>199</v>
      </c>
      <c r="J16" s="22">
        <f t="shared" si="1"/>
        <v>182</v>
      </c>
      <c r="K16" s="22">
        <f t="shared" si="1"/>
        <v>0</v>
      </c>
      <c r="L16" s="22">
        <f t="shared" si="1"/>
        <v>0</v>
      </c>
      <c r="M16" s="22">
        <f t="shared" si="1"/>
        <v>0</v>
      </c>
      <c r="N16" s="22">
        <f t="shared" si="1"/>
        <v>0</v>
      </c>
      <c r="O16" s="22">
        <f t="shared" si="1"/>
        <v>0</v>
      </c>
      <c r="P16" s="87">
        <f>C16+'[1]M1'!C16</f>
        <v>5141</v>
      </c>
      <c r="Q16" s="89"/>
      <c r="R16" s="89"/>
      <c r="S16" s="89"/>
      <c r="T16" s="89"/>
      <c r="U16" s="89"/>
    </row>
    <row r="17" spans="1:21" ht="22.5" customHeight="1">
      <c r="A17" s="26" t="s">
        <v>39</v>
      </c>
      <c r="B17" s="28" t="s">
        <v>40</v>
      </c>
      <c r="C17" s="22">
        <f>SUM(C18:C24)</f>
        <v>2602</v>
      </c>
      <c r="D17" s="22">
        <f>SUM(D18:D24)</f>
        <v>2095</v>
      </c>
      <c r="E17" s="22">
        <f>F17+G17</f>
        <v>132</v>
      </c>
      <c r="F17" s="22">
        <f>SUM(F18:F24)</f>
        <v>0</v>
      </c>
      <c r="G17" s="22">
        <f aca="true" t="shared" si="2" ref="G17:O17">SUM(G18:G24)</f>
        <v>132</v>
      </c>
      <c r="H17" s="22">
        <f t="shared" si="2"/>
        <v>0</v>
      </c>
      <c r="I17" s="22">
        <f t="shared" si="2"/>
        <v>193</v>
      </c>
      <c r="J17" s="22">
        <f t="shared" si="2"/>
        <v>182</v>
      </c>
      <c r="K17" s="22">
        <f t="shared" si="2"/>
        <v>0</v>
      </c>
      <c r="L17" s="22">
        <f t="shared" si="2"/>
        <v>0</v>
      </c>
      <c r="M17" s="22">
        <f t="shared" si="2"/>
        <v>0</v>
      </c>
      <c r="N17" s="22">
        <f t="shared" si="2"/>
        <v>0</v>
      </c>
      <c r="O17" s="22">
        <f t="shared" si="2"/>
        <v>0</v>
      </c>
      <c r="P17" s="87">
        <f>C17+'[1]M1'!C17</f>
        <v>4539</v>
      </c>
      <c r="Q17" s="89"/>
      <c r="R17" s="89"/>
      <c r="S17" s="89"/>
      <c r="T17" s="89"/>
      <c r="U17" s="89"/>
    </row>
    <row r="18" spans="1:21" ht="22.5" customHeight="1">
      <c r="A18" s="23" t="s">
        <v>41</v>
      </c>
      <c r="B18" s="24" t="s">
        <v>42</v>
      </c>
      <c r="C18" s="22">
        <f aca="true" t="shared" si="3" ref="C18:C24">D18+E18+H18+I18+J18+K18+L18+M18+N18+O18</f>
        <v>151</v>
      </c>
      <c r="D18" s="90">
        <f>'[1]M2-Cuc'!D18+'[1]M2-ViThuy'!D18+'[1]M2-PH'!D18+'[1]M2-CTA'!D18+'[1]M2-VThanh'!D18+'[1]M2-CT'!D18+'[1]M2-NB'!D18+'[1]M2-TXLM'!D18+'[1]M2-HLM'!D18</f>
        <v>104</v>
      </c>
      <c r="E18" s="94">
        <f aca="true" t="shared" si="4" ref="E18:E25">F18+G18</f>
        <v>17</v>
      </c>
      <c r="F18" s="90">
        <f>'[1]M2-Cuc'!F18+'[1]M2-ViThuy'!F18+'[1]M2-PH'!F18+'[1]M2-CTA'!F18+'[1]M2-VThanh'!F18+'[1]M2-CT'!F18+'[1]M2-NB'!F18+'[1]M2-TXLM'!F18+'[1]M2-HLM'!F18</f>
        <v>0</v>
      </c>
      <c r="G18" s="90">
        <f>'[1]M2-Cuc'!G18+'[1]M2-ViThuy'!G18+'[1]M2-PH'!G18+'[1]M2-CTA'!G18+'[1]M2-VThanh'!G18+'[1]M2-CT'!G18+'[1]M2-NB'!G18+'[1]M2-TXLM'!G18+'[1]M2-HLM'!G18</f>
        <v>17</v>
      </c>
      <c r="H18" s="90">
        <f>'[1]M2-Cuc'!H18+'[1]M2-ViThuy'!H18+'[1]M2-PH'!H18+'[1]M2-CTA'!H18+'[1]M2-VThanh'!H18+'[1]M2-CT'!H18+'[1]M2-NB'!H18+'[1]M2-TXLM'!H18+'[1]M2-HLM'!H18</f>
        <v>0</v>
      </c>
      <c r="I18" s="90">
        <f>'[1]M2-Cuc'!I18+'[1]M2-ViThuy'!I18+'[1]M2-PH'!I18+'[1]M2-CTA'!I18+'[1]M2-VThanh'!I18+'[1]M2-CT'!I18+'[1]M2-NB'!I18+'[1]M2-TXLM'!I18+'[1]M2-HLM'!I18</f>
        <v>25</v>
      </c>
      <c r="J18" s="90">
        <f>'[1]M2-Cuc'!J18+'[1]M2-ViThuy'!J18+'[1]M2-PH'!J18+'[1]M2-CTA'!J18+'[1]M2-VThanh'!J18+'[1]M2-CT'!J18+'[1]M2-NB'!J18+'[1]M2-TXLM'!J18+'[1]M2-HLM'!J18</f>
        <v>5</v>
      </c>
      <c r="K18" s="90">
        <f>'[1]M2-Cuc'!K18+'[1]M2-ViThuy'!K18+'[1]M2-PH'!K18+'[1]M2-CTA'!K18+'[1]M2-VThanh'!K18+'[1]M2-CT'!K18+'[1]M2-NB'!K18+'[1]M2-TXLM'!K18+'[1]M2-HLM'!K18</f>
        <v>0</v>
      </c>
      <c r="L18" s="90">
        <f>'[1]M2-Cuc'!L18+'[1]M2-ViThuy'!L18+'[1]M2-PH'!L18+'[1]M2-CTA'!L18+'[1]M2-VThanh'!L18+'[1]M2-CT'!L18+'[1]M2-NB'!L18+'[1]M2-TXLM'!L18+'[1]M2-HLM'!L18</f>
        <v>0</v>
      </c>
      <c r="M18" s="90">
        <f>'[1]M2-Cuc'!M18+'[1]M2-ViThuy'!M18+'[1]M2-PH'!M18+'[1]M2-CTA'!M18+'[1]M2-VThanh'!M18+'[1]M2-CT'!M18+'[1]M2-NB'!M18+'[1]M2-TXLM'!M18+'[1]M2-HLM'!M18</f>
        <v>0</v>
      </c>
      <c r="N18" s="90">
        <f>'[1]M2-Cuc'!N18+'[1]M2-ViThuy'!N18+'[1]M2-PH'!N18+'[1]M2-CTA'!N18+'[1]M2-VThanh'!N18+'[1]M2-CT'!N18+'[1]M2-NB'!N18+'[1]M2-TXLM'!N18+'[1]M2-HLM'!N18</f>
        <v>0</v>
      </c>
      <c r="O18" s="90">
        <f>'[1]M2-Cuc'!O18+'[1]M2-ViThuy'!O18+'[1]M2-PH'!O18+'[1]M2-CTA'!O18+'[1]M2-VThanh'!O18+'[1]M2-CT'!O18+'[1]M2-NB'!O18+'[1]M2-TXLM'!O18+'[1]M2-HLM'!O18</f>
        <v>0</v>
      </c>
      <c r="P18" s="91">
        <f>C18+'[1]M1'!C18</f>
        <v>1090</v>
      </c>
      <c r="Q18" s="89"/>
      <c r="R18" s="89"/>
      <c r="S18" s="89"/>
      <c r="T18" s="89"/>
      <c r="U18" s="89"/>
    </row>
    <row r="19" spans="1:21" ht="15.75">
      <c r="A19" s="23" t="s">
        <v>43</v>
      </c>
      <c r="B19" s="24" t="s">
        <v>44</v>
      </c>
      <c r="C19" s="22">
        <f t="shared" si="3"/>
        <v>31</v>
      </c>
      <c r="D19" s="90">
        <f>'[1]M2-Cuc'!D19+'[1]M2-ViThuy'!D19+'[1]M2-PH'!D19+'[1]M2-CTA'!D19+'[1]M2-VThanh'!D19+'[1]M2-CT'!D19+'[1]M2-NB'!D19+'[1]M2-TXLM'!D19+'[1]M2-HLM'!D19</f>
        <v>29</v>
      </c>
      <c r="E19" s="94">
        <f t="shared" si="4"/>
        <v>0</v>
      </c>
      <c r="F19" s="90">
        <f>'[1]M2-Cuc'!F19+'[1]M2-ViThuy'!F19+'[1]M2-PH'!F19+'[1]M2-CTA'!F19+'[1]M2-VThanh'!F19+'[1]M2-CT'!F19+'[1]M2-NB'!F19+'[1]M2-TXLM'!F19+'[1]M2-HLM'!F19</f>
        <v>0</v>
      </c>
      <c r="G19" s="90">
        <f>'[1]M2-Cuc'!G19+'[1]M2-ViThuy'!G19+'[1]M2-PH'!G19+'[1]M2-CTA'!G19+'[1]M2-VThanh'!G19+'[1]M2-CT'!G19+'[1]M2-NB'!G19+'[1]M2-TXLM'!G19+'[1]M2-HLM'!G19</f>
        <v>0</v>
      </c>
      <c r="H19" s="90">
        <f>'[1]M2-Cuc'!H19+'[1]M2-ViThuy'!H19+'[1]M2-PH'!H19+'[1]M2-CTA'!H19+'[1]M2-VThanh'!H19+'[1]M2-CT'!H19+'[1]M2-NB'!H19+'[1]M2-TXLM'!H19+'[1]M2-HLM'!H19</f>
        <v>0</v>
      </c>
      <c r="I19" s="90">
        <f>'[1]M2-Cuc'!I19+'[1]M2-ViThuy'!I19+'[1]M2-PH'!I19+'[1]M2-CTA'!I19+'[1]M2-VThanh'!I19+'[1]M2-CT'!I19+'[1]M2-NB'!I19+'[1]M2-TXLM'!I19+'[1]M2-HLM'!I19</f>
        <v>0</v>
      </c>
      <c r="J19" s="90">
        <f>'[1]M2-Cuc'!J19+'[1]M2-ViThuy'!J19+'[1]M2-PH'!J19+'[1]M2-CTA'!J19+'[1]M2-VThanh'!J19+'[1]M2-CT'!J19+'[1]M2-NB'!J19+'[1]M2-TXLM'!J19+'[1]M2-HLM'!J19</f>
        <v>2</v>
      </c>
      <c r="K19" s="90">
        <f>'[1]M2-Cuc'!K19+'[1]M2-ViThuy'!K19+'[1]M2-PH'!K19+'[1]M2-CTA'!K19+'[1]M2-VThanh'!K19+'[1]M2-CT'!K19+'[1]M2-NB'!K19+'[1]M2-TXLM'!K19+'[1]M2-HLM'!K19</f>
        <v>0</v>
      </c>
      <c r="L19" s="90">
        <f>'[1]M2-Cuc'!L19+'[1]M2-ViThuy'!L19+'[1]M2-PH'!L19+'[1]M2-CTA'!L19+'[1]M2-VThanh'!L19+'[1]M2-CT'!L19+'[1]M2-NB'!L19+'[1]M2-TXLM'!L19+'[1]M2-HLM'!L19</f>
        <v>0</v>
      </c>
      <c r="M19" s="90">
        <f>'[1]M2-Cuc'!M19+'[1]M2-ViThuy'!M19+'[1]M2-PH'!M19+'[1]M2-CTA'!M19+'[1]M2-VThanh'!M19+'[1]M2-CT'!M19+'[1]M2-NB'!M19+'[1]M2-TXLM'!M19+'[1]M2-HLM'!M19</f>
        <v>0</v>
      </c>
      <c r="N19" s="90">
        <f>'[1]M2-Cuc'!N19+'[1]M2-ViThuy'!N19+'[1]M2-PH'!N19+'[1]M2-CTA'!N19+'[1]M2-VThanh'!N19+'[1]M2-CT'!N19+'[1]M2-NB'!N19+'[1]M2-TXLM'!N19+'[1]M2-HLM'!N19</f>
        <v>0</v>
      </c>
      <c r="O19" s="90">
        <f>'[1]M2-Cuc'!O19+'[1]M2-ViThuy'!O19+'[1]M2-PH'!O19+'[1]M2-CTA'!O19+'[1]M2-VThanh'!O19+'[1]M2-CT'!O19+'[1]M2-NB'!O19+'[1]M2-TXLM'!O19+'[1]M2-HLM'!O19</f>
        <v>0</v>
      </c>
      <c r="P19" s="91">
        <f>C19+'[1]M1'!C19</f>
        <v>31</v>
      </c>
      <c r="Q19" s="89"/>
      <c r="R19" s="89"/>
      <c r="S19" s="89"/>
      <c r="T19" s="89"/>
      <c r="U19" s="89"/>
    </row>
    <row r="20" spans="1:21" ht="15.75">
      <c r="A20" s="23" t="s">
        <v>45</v>
      </c>
      <c r="B20" s="24" t="s">
        <v>46</v>
      </c>
      <c r="C20" s="22">
        <f t="shared" si="3"/>
        <v>2305</v>
      </c>
      <c r="D20" s="90">
        <f>'[1]M2-Cuc'!D20+'[1]M2-ViThuy'!D20+'[1]M2-PH'!D20+'[1]M2-CTA'!D20+'[1]M2-VThanh'!D20+'[1]M2-CT'!D20+'[1]M2-NB'!D20+'[1]M2-TXLM'!D20+'[1]M2-HLM'!D20</f>
        <v>1854</v>
      </c>
      <c r="E20" s="94">
        <f t="shared" si="4"/>
        <v>114</v>
      </c>
      <c r="F20" s="90">
        <f>'[1]M2-Cuc'!F20+'[1]M2-ViThuy'!F20+'[1]M2-PH'!F20+'[1]M2-CTA'!F20+'[1]M2-VThanh'!F20+'[1]M2-CT'!F20+'[1]M2-NB'!F20+'[1]M2-TXLM'!F20+'[1]M2-HLM'!F20</f>
        <v>0</v>
      </c>
      <c r="G20" s="90">
        <f>'[1]M2-Cuc'!G20+'[1]M2-ViThuy'!G20+'[1]M2-PH'!G20+'[1]M2-CTA'!G20+'[1]M2-VThanh'!G20+'[1]M2-CT'!G20+'[1]M2-NB'!G20+'[1]M2-TXLM'!G20+'[1]M2-HLM'!G20</f>
        <v>114</v>
      </c>
      <c r="H20" s="90">
        <f>'[1]M2-Cuc'!H20+'[1]M2-ViThuy'!H20+'[1]M2-PH'!H20+'[1]M2-CTA'!H20+'[1]M2-VThanh'!H20+'[1]M2-CT'!H20+'[1]M2-NB'!H20+'[1]M2-TXLM'!H20+'[1]M2-HLM'!H20</f>
        <v>0</v>
      </c>
      <c r="I20" s="90">
        <f>'[1]M2-Cuc'!I20+'[1]M2-ViThuy'!I20+'[1]M2-PH'!I20+'[1]M2-CTA'!I20+'[1]M2-VThanh'!I20+'[1]M2-CT'!I20+'[1]M2-NB'!I20+'[1]M2-TXLM'!I20+'[1]M2-HLM'!I20</f>
        <v>166</v>
      </c>
      <c r="J20" s="90">
        <f>'[1]M2-Cuc'!J20+'[1]M2-ViThuy'!J20+'[1]M2-PH'!J20+'[1]M2-CTA'!J20+'[1]M2-VThanh'!J20+'[1]M2-CT'!J20+'[1]M2-NB'!J20+'[1]M2-TXLM'!J20+'[1]M2-HLM'!J20</f>
        <v>171</v>
      </c>
      <c r="K20" s="90">
        <f>'[1]M2-Cuc'!K20+'[1]M2-ViThuy'!K20+'[1]M2-PH'!K20+'[1]M2-CTA'!K20+'[1]M2-VThanh'!K20+'[1]M2-CT'!K20+'[1]M2-NB'!K20+'[1]M2-TXLM'!K20+'[1]M2-HLM'!K20</f>
        <v>0</v>
      </c>
      <c r="L20" s="90">
        <f>'[1]M2-Cuc'!L20+'[1]M2-ViThuy'!L20+'[1]M2-PH'!L20+'[1]M2-CTA'!L20+'[1]M2-VThanh'!L20+'[1]M2-CT'!L20+'[1]M2-NB'!L20+'[1]M2-TXLM'!L20+'[1]M2-HLM'!L20</f>
        <v>0</v>
      </c>
      <c r="M20" s="90">
        <f>'[1]M2-Cuc'!M20+'[1]M2-ViThuy'!M20+'[1]M2-PH'!M20+'[1]M2-CTA'!M20+'[1]M2-VThanh'!M20+'[1]M2-CT'!M20+'[1]M2-NB'!M20+'[1]M2-TXLM'!M20+'[1]M2-HLM'!M20</f>
        <v>0</v>
      </c>
      <c r="N20" s="90">
        <f>'[1]M2-Cuc'!N20+'[1]M2-ViThuy'!N20+'[1]M2-PH'!N20+'[1]M2-CTA'!N20+'[1]M2-VThanh'!N20+'[1]M2-CT'!N20+'[1]M2-NB'!N20+'[1]M2-TXLM'!N20+'[1]M2-HLM'!N20</f>
        <v>0</v>
      </c>
      <c r="O20" s="90">
        <f>'[1]M2-Cuc'!O20+'[1]M2-ViThuy'!O20+'[1]M2-PH'!O20+'[1]M2-CTA'!O20+'[1]M2-VThanh'!O20+'[1]M2-CT'!O20+'[1]M2-NB'!O20+'[1]M2-TXLM'!O20+'[1]M2-HLM'!O20</f>
        <v>0</v>
      </c>
      <c r="P20" s="91">
        <f>C20+'[1]M1'!C20</f>
        <v>3287</v>
      </c>
      <c r="Q20" s="89"/>
      <c r="R20" s="89"/>
      <c r="S20" s="89"/>
      <c r="T20" s="89"/>
      <c r="U20" s="89"/>
    </row>
    <row r="21" spans="1:21" ht="22.5" customHeight="1">
      <c r="A21" s="23" t="s">
        <v>47</v>
      </c>
      <c r="B21" s="24" t="s">
        <v>48</v>
      </c>
      <c r="C21" s="22">
        <f t="shared" si="3"/>
        <v>87</v>
      </c>
      <c r="D21" s="90">
        <f>'[1]M2-Cuc'!D21+'[1]M2-ViThuy'!D21+'[1]M2-PH'!D21+'[1]M2-CTA'!D21+'[1]M2-VThanh'!D21+'[1]M2-CT'!D21+'[1]M2-NB'!D21+'[1]M2-TXLM'!D21+'[1]M2-HLM'!D21</f>
        <v>81</v>
      </c>
      <c r="E21" s="94">
        <f t="shared" si="4"/>
        <v>1</v>
      </c>
      <c r="F21" s="90">
        <f>'[1]M2-Cuc'!F21+'[1]M2-ViThuy'!F21+'[1]M2-PH'!F21+'[1]M2-CTA'!F21+'[1]M2-VThanh'!F21+'[1]M2-CT'!F21+'[1]M2-NB'!F21+'[1]M2-TXLM'!F21+'[1]M2-HLM'!F21</f>
        <v>0</v>
      </c>
      <c r="G21" s="90">
        <f>'[1]M2-Cuc'!G21+'[1]M2-ViThuy'!G21+'[1]M2-PH'!G21+'[1]M2-CTA'!G21+'[1]M2-VThanh'!G21+'[1]M2-CT'!G21+'[1]M2-NB'!G21+'[1]M2-TXLM'!G21+'[1]M2-HLM'!G21</f>
        <v>1</v>
      </c>
      <c r="H21" s="90">
        <f>'[1]M2-Cuc'!H21+'[1]M2-ViThuy'!H21+'[1]M2-PH'!H21+'[1]M2-CTA'!H21+'[1]M2-VThanh'!H21+'[1]M2-CT'!H21+'[1]M2-NB'!H21+'[1]M2-TXLM'!H21+'[1]M2-HLM'!H21</f>
        <v>0</v>
      </c>
      <c r="I21" s="90">
        <f>'[1]M2-Cuc'!I21+'[1]M2-ViThuy'!I21+'[1]M2-PH'!I21+'[1]M2-CTA'!I21+'[1]M2-VThanh'!I21+'[1]M2-CT'!I21+'[1]M2-NB'!I21+'[1]M2-TXLM'!I21+'[1]M2-HLM'!I21</f>
        <v>2</v>
      </c>
      <c r="J21" s="90">
        <f>'[1]M2-Cuc'!J21+'[1]M2-ViThuy'!J21+'[1]M2-PH'!J21+'[1]M2-CTA'!J21+'[1]M2-VThanh'!J21+'[1]M2-CT'!J21+'[1]M2-NB'!J21+'[1]M2-TXLM'!J21+'[1]M2-HLM'!J21</f>
        <v>3</v>
      </c>
      <c r="K21" s="90">
        <f>'[1]M2-Cuc'!K21+'[1]M2-ViThuy'!K21+'[1]M2-PH'!K21+'[1]M2-CTA'!K21+'[1]M2-VThanh'!K21+'[1]M2-CT'!K21+'[1]M2-NB'!K21+'[1]M2-TXLM'!K21+'[1]M2-HLM'!K21</f>
        <v>0</v>
      </c>
      <c r="L21" s="90">
        <f>'[1]M2-Cuc'!L21+'[1]M2-ViThuy'!L21+'[1]M2-PH'!L21+'[1]M2-CTA'!L21+'[1]M2-VThanh'!L21+'[1]M2-CT'!L21+'[1]M2-NB'!L21+'[1]M2-TXLM'!L21+'[1]M2-HLM'!L21</f>
        <v>0</v>
      </c>
      <c r="M21" s="90">
        <f>'[1]M2-Cuc'!M21+'[1]M2-ViThuy'!M21+'[1]M2-PH'!M21+'[1]M2-CTA'!M21+'[1]M2-VThanh'!M21+'[1]M2-CT'!M21+'[1]M2-NB'!M21+'[1]M2-TXLM'!M21+'[1]M2-HLM'!M21</f>
        <v>0</v>
      </c>
      <c r="N21" s="90">
        <f>'[1]M2-Cuc'!N21+'[1]M2-ViThuy'!N21+'[1]M2-PH'!N21+'[1]M2-CTA'!N21+'[1]M2-VThanh'!N21+'[1]M2-CT'!N21+'[1]M2-NB'!N21+'[1]M2-TXLM'!N21+'[1]M2-HLM'!N21</f>
        <v>0</v>
      </c>
      <c r="O21" s="90">
        <f>'[1]M2-Cuc'!O21+'[1]M2-ViThuy'!O21+'[1]M2-PH'!O21+'[1]M2-CTA'!O21+'[1]M2-VThanh'!O21+'[1]M2-CT'!O21+'[1]M2-NB'!O21+'[1]M2-TXLM'!O21+'[1]M2-HLM'!O21</f>
        <v>0</v>
      </c>
      <c r="P21" s="91">
        <f>C21+'[1]M1'!C21</f>
        <v>94</v>
      </c>
      <c r="Q21" s="89"/>
      <c r="R21" s="89"/>
      <c r="S21" s="89"/>
      <c r="T21" s="89"/>
      <c r="U21" s="89"/>
    </row>
    <row r="22" spans="1:21" ht="22.5" customHeight="1">
      <c r="A22" s="23" t="s">
        <v>49</v>
      </c>
      <c r="B22" s="24" t="s">
        <v>50</v>
      </c>
      <c r="C22" s="22">
        <f t="shared" si="3"/>
        <v>2</v>
      </c>
      <c r="D22" s="90">
        <f>'[1]M2-Cuc'!D22+'[1]M2-ViThuy'!D22+'[1]M2-PH'!D22+'[1]M2-CTA'!D22+'[1]M2-VThanh'!D22+'[1]M2-CT'!D22+'[1]M2-NB'!D22+'[1]M2-TXLM'!D22+'[1]M2-HLM'!D22</f>
        <v>2</v>
      </c>
      <c r="E22" s="94">
        <f t="shared" si="4"/>
        <v>0</v>
      </c>
      <c r="F22" s="90">
        <f>'[1]M2-Cuc'!F22+'[1]M2-ViThuy'!F22+'[1]M2-PH'!F22+'[1]M2-CTA'!F22+'[1]M2-VThanh'!F22+'[1]M2-CT'!F22+'[1]M2-NB'!F22+'[1]M2-TXLM'!F22+'[1]M2-HLM'!F22</f>
        <v>0</v>
      </c>
      <c r="G22" s="90">
        <f>'[1]M2-Cuc'!G22+'[1]M2-ViThuy'!G22+'[1]M2-PH'!G22+'[1]M2-CTA'!G22+'[1]M2-VThanh'!G22+'[1]M2-CT'!G22+'[1]M2-NB'!G22+'[1]M2-TXLM'!G22+'[1]M2-HLM'!G22</f>
        <v>0</v>
      </c>
      <c r="H22" s="90">
        <f>'[1]M2-Cuc'!H22+'[1]M2-ViThuy'!H22+'[1]M2-PH'!H22+'[1]M2-CTA'!H22+'[1]M2-VThanh'!H22+'[1]M2-CT'!H22+'[1]M2-NB'!H22+'[1]M2-TXLM'!H22+'[1]M2-HLM'!H22</f>
        <v>0</v>
      </c>
      <c r="I22" s="90">
        <f>'[1]M2-Cuc'!I22+'[1]M2-ViThuy'!I22+'[1]M2-PH'!I22+'[1]M2-CTA'!I22+'[1]M2-VThanh'!I22+'[1]M2-CT'!I22+'[1]M2-NB'!I22+'[1]M2-TXLM'!I22+'[1]M2-HLM'!I22</f>
        <v>0</v>
      </c>
      <c r="J22" s="90">
        <f>'[1]M2-Cuc'!J22+'[1]M2-ViThuy'!J22+'[1]M2-PH'!J22+'[1]M2-CTA'!J22+'[1]M2-VThanh'!J22+'[1]M2-CT'!J22+'[1]M2-NB'!J22+'[1]M2-TXLM'!J22+'[1]M2-HLM'!J22</f>
        <v>0</v>
      </c>
      <c r="K22" s="90">
        <f>'[1]M2-Cuc'!K22+'[1]M2-ViThuy'!K22+'[1]M2-PH'!K22+'[1]M2-CTA'!K22+'[1]M2-VThanh'!K22+'[1]M2-CT'!K22+'[1]M2-NB'!K22+'[1]M2-TXLM'!K22+'[1]M2-HLM'!K22</f>
        <v>0</v>
      </c>
      <c r="L22" s="90">
        <f>'[1]M2-Cuc'!L22+'[1]M2-ViThuy'!L22+'[1]M2-PH'!L22+'[1]M2-CTA'!L22+'[1]M2-VThanh'!L22+'[1]M2-CT'!L22+'[1]M2-NB'!L22+'[1]M2-TXLM'!L22+'[1]M2-HLM'!L22</f>
        <v>0</v>
      </c>
      <c r="M22" s="90">
        <f>'[1]M2-Cuc'!M22+'[1]M2-ViThuy'!M22+'[1]M2-PH'!M22+'[1]M2-CTA'!M22+'[1]M2-VThanh'!M22+'[1]M2-CT'!M22+'[1]M2-NB'!M22+'[1]M2-TXLM'!M22+'[1]M2-HLM'!M22</f>
        <v>0</v>
      </c>
      <c r="N22" s="90">
        <f>'[1]M2-Cuc'!N22+'[1]M2-ViThuy'!N22+'[1]M2-PH'!N22+'[1]M2-CTA'!N22+'[1]M2-VThanh'!N22+'[1]M2-CT'!N22+'[1]M2-NB'!N22+'[1]M2-TXLM'!N22+'[1]M2-HLM'!N22</f>
        <v>0</v>
      </c>
      <c r="O22" s="90">
        <f>'[1]M2-Cuc'!O22+'[1]M2-ViThuy'!O22+'[1]M2-PH'!O22+'[1]M2-CTA'!O22+'[1]M2-VThanh'!O22+'[1]M2-CT'!O22+'[1]M2-NB'!O22+'[1]M2-TXLM'!O22+'[1]M2-HLM'!O22</f>
        <v>0</v>
      </c>
      <c r="P22" s="91">
        <f>C22+'[1]M1'!C22</f>
        <v>2</v>
      </c>
      <c r="Q22" s="89"/>
      <c r="R22" s="89"/>
      <c r="S22" s="89"/>
      <c r="T22" s="89"/>
      <c r="U22" s="89"/>
    </row>
    <row r="23" spans="1:21" ht="25.5">
      <c r="A23" s="23" t="s">
        <v>51</v>
      </c>
      <c r="B23" s="30" t="s">
        <v>52</v>
      </c>
      <c r="C23" s="22">
        <f t="shared" si="3"/>
        <v>1</v>
      </c>
      <c r="D23" s="90">
        <f>'[1]M2-Cuc'!D23+'[1]M2-ViThuy'!D23+'[1]M2-PH'!D23+'[1]M2-CTA'!D23+'[1]M2-VThanh'!D23+'[1]M2-CT'!D23+'[1]M2-NB'!D23+'[1]M2-TXLM'!D23+'[1]M2-HLM'!D23</f>
        <v>1</v>
      </c>
      <c r="E23" s="94">
        <f t="shared" si="4"/>
        <v>0</v>
      </c>
      <c r="F23" s="90">
        <f>'[1]M2-Cuc'!F23+'[1]M2-ViThuy'!F23+'[1]M2-PH'!F23+'[1]M2-CTA'!F23+'[1]M2-VThanh'!F23+'[1]M2-CT'!F23+'[1]M2-NB'!F23+'[1]M2-TXLM'!F23+'[1]M2-HLM'!F23</f>
        <v>0</v>
      </c>
      <c r="G23" s="90">
        <f>'[1]M2-Cuc'!G23+'[1]M2-ViThuy'!G23+'[1]M2-PH'!G23+'[1]M2-CTA'!G23+'[1]M2-VThanh'!G23+'[1]M2-CT'!G23+'[1]M2-NB'!G23+'[1]M2-TXLM'!G23+'[1]M2-HLM'!G23</f>
        <v>0</v>
      </c>
      <c r="H23" s="90">
        <f>'[1]M2-Cuc'!H23+'[1]M2-ViThuy'!H23+'[1]M2-PH'!H23+'[1]M2-CTA'!H23+'[1]M2-VThanh'!H23+'[1]M2-CT'!H23+'[1]M2-NB'!H23+'[1]M2-TXLM'!H23+'[1]M2-HLM'!H23</f>
        <v>0</v>
      </c>
      <c r="I23" s="90">
        <f>'[1]M2-Cuc'!I23+'[1]M2-ViThuy'!I23+'[1]M2-PH'!I23+'[1]M2-CTA'!I23+'[1]M2-VThanh'!I23+'[1]M2-CT'!I23+'[1]M2-NB'!I23+'[1]M2-TXLM'!I23+'[1]M2-HLM'!I23</f>
        <v>0</v>
      </c>
      <c r="J23" s="90">
        <f>'[1]M2-Cuc'!J23+'[1]M2-ViThuy'!J23+'[1]M2-PH'!J23+'[1]M2-CTA'!J23+'[1]M2-VThanh'!J23+'[1]M2-CT'!J23+'[1]M2-NB'!J23+'[1]M2-TXLM'!J23+'[1]M2-HLM'!J23</f>
        <v>0</v>
      </c>
      <c r="K23" s="90">
        <f>'[1]M2-Cuc'!K23+'[1]M2-ViThuy'!K23+'[1]M2-PH'!K23+'[1]M2-CTA'!K23+'[1]M2-VThanh'!K23+'[1]M2-CT'!K23+'[1]M2-NB'!K23+'[1]M2-TXLM'!K23+'[1]M2-HLM'!K23</f>
        <v>0</v>
      </c>
      <c r="L23" s="90">
        <f>'[1]M2-Cuc'!L23+'[1]M2-ViThuy'!L23+'[1]M2-PH'!L23+'[1]M2-CTA'!L23+'[1]M2-VThanh'!L23+'[1]M2-CT'!L23+'[1]M2-NB'!L23+'[1]M2-TXLM'!L23+'[1]M2-HLM'!L23</f>
        <v>0</v>
      </c>
      <c r="M23" s="90">
        <f>'[1]M2-Cuc'!M23+'[1]M2-ViThuy'!M23+'[1]M2-PH'!M23+'[1]M2-CTA'!M23+'[1]M2-VThanh'!M23+'[1]M2-CT'!M23+'[1]M2-NB'!M23+'[1]M2-TXLM'!M23+'[1]M2-HLM'!M23</f>
        <v>0</v>
      </c>
      <c r="N23" s="90">
        <f>'[1]M2-Cuc'!N23+'[1]M2-ViThuy'!N23+'[1]M2-PH'!N23+'[1]M2-CTA'!N23+'[1]M2-VThanh'!N23+'[1]M2-CT'!N23+'[1]M2-NB'!N23+'[1]M2-TXLM'!N23+'[1]M2-HLM'!N23</f>
        <v>0</v>
      </c>
      <c r="O23" s="90">
        <f>'[1]M2-Cuc'!O23+'[1]M2-ViThuy'!O23+'[1]M2-PH'!O23+'[1]M2-CTA'!O23+'[1]M2-VThanh'!O23+'[1]M2-CT'!O23+'[1]M2-NB'!O23+'[1]M2-TXLM'!O23+'[1]M2-HLM'!O23</f>
        <v>0</v>
      </c>
      <c r="P23" s="91">
        <f>C23+'[1]M1'!C23</f>
        <v>2</v>
      </c>
      <c r="Q23" s="89"/>
      <c r="R23" s="89"/>
      <c r="S23" s="89"/>
      <c r="T23" s="89"/>
      <c r="U23" s="89"/>
    </row>
    <row r="24" spans="1:21" ht="22.5" customHeight="1">
      <c r="A24" s="23" t="s">
        <v>53</v>
      </c>
      <c r="B24" s="24" t="s">
        <v>54</v>
      </c>
      <c r="C24" s="22">
        <f t="shared" si="3"/>
        <v>25</v>
      </c>
      <c r="D24" s="90">
        <f>'[1]M2-Cuc'!D24+'[1]M2-ViThuy'!D24+'[1]M2-PH'!D24+'[1]M2-CTA'!D24+'[1]M2-VThanh'!D24+'[1]M2-CT'!D24+'[1]M2-NB'!D24+'[1]M2-TXLM'!D24+'[1]M2-HLM'!D24</f>
        <v>24</v>
      </c>
      <c r="E24" s="94">
        <f t="shared" si="4"/>
        <v>0</v>
      </c>
      <c r="F24" s="90">
        <f>'[1]M2-Cuc'!F24+'[1]M2-ViThuy'!F24+'[1]M2-PH'!F24+'[1]M2-CTA'!F24+'[1]M2-VThanh'!F24+'[1]M2-CT'!F24+'[1]M2-NB'!F24+'[1]M2-TXLM'!F24+'[1]M2-HLM'!F24</f>
        <v>0</v>
      </c>
      <c r="G24" s="90">
        <f>'[1]M2-Cuc'!G24+'[1]M2-ViThuy'!G24+'[1]M2-PH'!G24+'[1]M2-CTA'!G24+'[1]M2-VThanh'!G24+'[1]M2-CT'!G24+'[1]M2-NB'!G24+'[1]M2-TXLM'!G24+'[1]M2-HLM'!G24</f>
        <v>0</v>
      </c>
      <c r="H24" s="90">
        <f>'[1]M2-Cuc'!H24+'[1]M2-ViThuy'!H24+'[1]M2-PH'!H24+'[1]M2-CTA'!H24+'[1]M2-VThanh'!H24+'[1]M2-CT'!H24+'[1]M2-NB'!H24+'[1]M2-TXLM'!H24+'[1]M2-HLM'!H24</f>
        <v>0</v>
      </c>
      <c r="I24" s="90">
        <f>'[1]M2-Cuc'!I24+'[1]M2-ViThuy'!I24+'[1]M2-PH'!I24+'[1]M2-CTA'!I24+'[1]M2-VThanh'!I24+'[1]M2-CT'!I24+'[1]M2-NB'!I24+'[1]M2-TXLM'!I24+'[1]M2-HLM'!I24</f>
        <v>0</v>
      </c>
      <c r="J24" s="90">
        <f>'[1]M2-Cuc'!J24+'[1]M2-ViThuy'!J24+'[1]M2-PH'!J24+'[1]M2-CTA'!J24+'[1]M2-VThanh'!J24+'[1]M2-CT'!J24+'[1]M2-NB'!J24+'[1]M2-TXLM'!J24+'[1]M2-HLM'!J24</f>
        <v>1</v>
      </c>
      <c r="K24" s="90">
        <f>'[1]M2-Cuc'!K24+'[1]M2-ViThuy'!K24+'[1]M2-PH'!K24+'[1]M2-CTA'!K24+'[1]M2-VThanh'!K24+'[1]M2-CT'!K24+'[1]M2-NB'!K24+'[1]M2-TXLM'!K24+'[1]M2-HLM'!K24</f>
        <v>0</v>
      </c>
      <c r="L24" s="90">
        <f>'[1]M2-Cuc'!L24+'[1]M2-ViThuy'!L24+'[1]M2-PH'!L24+'[1]M2-CTA'!L24+'[1]M2-VThanh'!L24+'[1]M2-CT'!L24+'[1]M2-NB'!L24+'[1]M2-TXLM'!L24+'[1]M2-HLM'!L24</f>
        <v>0</v>
      </c>
      <c r="M24" s="90">
        <f>'[1]M2-Cuc'!M24+'[1]M2-ViThuy'!M24+'[1]M2-PH'!M24+'[1]M2-CTA'!M24+'[1]M2-VThanh'!M24+'[1]M2-CT'!M24+'[1]M2-NB'!M24+'[1]M2-TXLM'!M24+'[1]M2-HLM'!M24</f>
        <v>0</v>
      </c>
      <c r="N24" s="90">
        <f>'[1]M2-Cuc'!N24+'[1]M2-ViThuy'!N24+'[1]M2-PH'!N24+'[1]M2-CTA'!N24+'[1]M2-VThanh'!N24+'[1]M2-CT'!N24+'[1]M2-NB'!N24+'[1]M2-TXLM'!N24+'[1]M2-HLM'!N24</f>
        <v>0</v>
      </c>
      <c r="O24" s="90">
        <f>'[1]M2-Cuc'!O24+'[1]M2-ViThuy'!O24+'[1]M2-PH'!O24+'[1]M2-CTA'!O24+'[1]M2-VThanh'!O24+'[1]M2-CT'!O24+'[1]M2-NB'!O24+'[1]M2-TXLM'!O24+'[1]M2-HLM'!O24</f>
        <v>0</v>
      </c>
      <c r="P24" s="91">
        <f>C24+'[1]M1'!C24</f>
        <v>33</v>
      </c>
      <c r="Q24" s="89"/>
      <c r="R24" s="89"/>
      <c r="S24" s="89"/>
      <c r="T24" s="89"/>
      <c r="U24" s="89"/>
    </row>
    <row r="25" spans="1:21" ht="22.5" customHeight="1">
      <c r="A25" s="26" t="s">
        <v>55</v>
      </c>
      <c r="B25" s="27" t="s">
        <v>56</v>
      </c>
      <c r="C25" s="22">
        <f>D25+E25+H25+I25+J25+K25+L25+M25+N25+O25</f>
        <v>109</v>
      </c>
      <c r="D25" s="90">
        <f>'[1]M2-Cuc'!D25+'[1]M2-ViThuy'!D25+'[1]M2-PH'!D25+'[1]M2-CTA'!D25+'[1]M2-VThanh'!D25+'[1]M2-CT'!D25+'[1]M2-NB'!D25+'[1]M2-TXLM'!D25+'[1]M2-HLM'!D25</f>
        <v>98</v>
      </c>
      <c r="E25" s="94">
        <f t="shared" si="4"/>
        <v>5</v>
      </c>
      <c r="F25" s="90">
        <f>'[1]M2-Cuc'!F25+'[1]M2-ViThuy'!F25+'[1]M2-PH'!F25+'[1]M2-CTA'!F25+'[1]M2-VThanh'!F25+'[1]M2-CT'!F25+'[1]M2-NB'!F25+'[1]M2-TXLM'!F25+'[1]M2-HLM'!F25</f>
        <v>0</v>
      </c>
      <c r="G25" s="90">
        <f>'[1]M2-Cuc'!G25+'[1]M2-ViThuy'!G25+'[1]M2-PH'!G25+'[1]M2-CTA'!G25+'[1]M2-VThanh'!G25+'[1]M2-CT'!G25+'[1]M2-NB'!G25+'[1]M2-TXLM'!G25+'[1]M2-HLM'!G25</f>
        <v>5</v>
      </c>
      <c r="H25" s="90">
        <f>'[1]M2-Cuc'!H25+'[1]M2-ViThuy'!H25+'[1]M2-PH'!H25+'[1]M2-CTA'!H25+'[1]M2-VThanh'!H25+'[1]M2-CT'!H25+'[1]M2-NB'!H25+'[1]M2-TXLM'!H25+'[1]M2-HLM'!H25</f>
        <v>0</v>
      </c>
      <c r="I25" s="90">
        <f>'[1]M2-Cuc'!I25+'[1]M2-ViThuy'!I25+'[1]M2-PH'!I25+'[1]M2-CTA'!I25+'[1]M2-VThanh'!I25+'[1]M2-CT'!I25+'[1]M2-NB'!I25+'[1]M2-TXLM'!I25+'[1]M2-HLM'!I25</f>
        <v>6</v>
      </c>
      <c r="J25" s="90">
        <f>'[1]M2-Cuc'!J25+'[1]M2-ViThuy'!J25+'[1]M2-PH'!J25+'[1]M2-CTA'!J25+'[1]M2-VThanh'!J25+'[1]M2-CT'!J25+'[1]M2-NB'!J25+'[1]M2-TXLM'!J25+'[1]M2-HLM'!J25</f>
        <v>0</v>
      </c>
      <c r="K25" s="90">
        <f>'[1]M2-Cuc'!K25+'[1]M2-ViThuy'!K25+'[1]M2-PH'!K25+'[1]M2-CTA'!K25+'[1]M2-VThanh'!K25+'[1]M2-CT'!K25+'[1]M2-NB'!K25+'[1]M2-TXLM'!K25+'[1]M2-HLM'!K25</f>
        <v>0</v>
      </c>
      <c r="L25" s="90">
        <f>'[1]M2-Cuc'!L25+'[1]M2-ViThuy'!L25+'[1]M2-PH'!L25+'[1]M2-CTA'!L25+'[1]M2-VThanh'!L25+'[1]M2-CT'!L25+'[1]M2-NB'!L25+'[1]M2-TXLM'!L25+'[1]M2-HLM'!L25</f>
        <v>0</v>
      </c>
      <c r="M25" s="90">
        <f>'[1]M2-Cuc'!M25+'[1]M2-ViThuy'!M25+'[1]M2-PH'!M25+'[1]M2-CTA'!M25+'[1]M2-VThanh'!M25+'[1]M2-CT'!M25+'[1]M2-NB'!M25+'[1]M2-TXLM'!M25+'[1]M2-HLM'!M25</f>
        <v>0</v>
      </c>
      <c r="N25" s="90">
        <f>'[1]M2-Cuc'!N25+'[1]M2-ViThuy'!N25+'[1]M2-PH'!N25+'[1]M2-CTA'!N25+'[1]M2-VThanh'!N25+'[1]M2-CT'!N25+'[1]M2-NB'!N25+'[1]M2-TXLM'!N25+'[1]M2-HLM'!N25</f>
        <v>0</v>
      </c>
      <c r="O25" s="90">
        <f>'[1]M2-Cuc'!O25+'[1]M2-ViThuy'!O25+'[1]M2-PH'!O25+'[1]M2-CTA'!O25+'[1]M2-VThanh'!O25+'[1]M2-CT'!O25+'[1]M2-NB'!O25+'[1]M2-TXLM'!O25+'[1]M2-HLM'!O25</f>
        <v>0</v>
      </c>
      <c r="P25" s="91">
        <f>C25+'[1]M1'!C25</f>
        <v>602</v>
      </c>
      <c r="Q25" s="89"/>
      <c r="R25" s="89"/>
      <c r="S25" s="89"/>
      <c r="T25" s="89"/>
      <c r="U25" s="89"/>
    </row>
    <row r="26" spans="1:21" ht="32.25" customHeight="1">
      <c r="A26" s="31" t="s">
        <v>57</v>
      </c>
      <c r="B26" s="32" t="s">
        <v>60</v>
      </c>
      <c r="C26" s="95">
        <f>(C18+C19)/C17*100</f>
        <v>6.994619523443505</v>
      </c>
      <c r="D26" s="95">
        <f aca="true" t="shared" si="5" ref="D26:O26">(D18+D19)/D17*100</f>
        <v>6.348448687350835</v>
      </c>
      <c r="E26" s="95">
        <f t="shared" si="5"/>
        <v>12.878787878787879</v>
      </c>
      <c r="F26" s="95" t="e">
        <f t="shared" si="5"/>
        <v>#DIV/0!</v>
      </c>
      <c r="G26" s="95">
        <f t="shared" si="5"/>
        <v>12.878787878787879</v>
      </c>
      <c r="H26" s="95" t="e">
        <f t="shared" si="5"/>
        <v>#DIV/0!</v>
      </c>
      <c r="I26" s="95">
        <f t="shared" si="5"/>
        <v>12.953367875647666</v>
      </c>
      <c r="J26" s="95">
        <f t="shared" si="5"/>
        <v>3.8461538461538463</v>
      </c>
      <c r="K26" s="95" t="e">
        <f t="shared" si="5"/>
        <v>#DIV/0!</v>
      </c>
      <c r="L26" s="95" t="e">
        <f t="shared" si="5"/>
        <v>#DIV/0!</v>
      </c>
      <c r="M26" s="95" t="e">
        <f t="shared" si="5"/>
        <v>#DIV/0!</v>
      </c>
      <c r="N26" s="95" t="e">
        <f t="shared" si="5"/>
        <v>#DIV/0!</v>
      </c>
      <c r="O26" s="95" t="e">
        <f t="shared" si="5"/>
        <v>#DIV/0!</v>
      </c>
      <c r="P26" s="88">
        <f>SUM(P20:P25)</f>
        <v>4020</v>
      </c>
      <c r="Q26" s="89"/>
      <c r="R26" s="89"/>
      <c r="S26" s="89"/>
      <c r="T26" s="89"/>
      <c r="U26" s="89"/>
    </row>
    <row r="27" spans="1:13" s="4" customFormat="1" ht="15.75" customHeight="1">
      <c r="A27" s="34"/>
      <c r="B27" s="96"/>
      <c r="J27" s="458" t="s">
        <v>58</v>
      </c>
      <c r="K27" s="458"/>
      <c r="L27" s="458"/>
      <c r="M27" s="458"/>
    </row>
    <row r="28" spans="1:13" s="4" customFormat="1" ht="17.25" customHeight="1" hidden="1">
      <c r="A28" s="38"/>
      <c r="B28" s="13" t="s">
        <v>116</v>
      </c>
      <c r="C28" s="39"/>
      <c r="D28" s="39"/>
      <c r="E28" s="39"/>
      <c r="F28" s="40"/>
      <c r="G28" s="41"/>
      <c r="H28" s="41"/>
      <c r="J28" s="422"/>
      <c r="K28" s="422"/>
      <c r="L28" s="422"/>
      <c r="M28" s="422"/>
    </row>
    <row r="29" spans="1:15" s="5" customFormat="1" ht="21.75" customHeight="1" hidden="1">
      <c r="A29" s="97"/>
      <c r="B29" s="13" t="s">
        <v>117</v>
      </c>
      <c r="C29" s="13"/>
      <c r="D29" s="13"/>
      <c r="E29" s="13"/>
      <c r="F29" s="13"/>
      <c r="G29" s="13"/>
      <c r="H29" s="13"/>
      <c r="I29" s="459"/>
      <c r="J29" s="459"/>
      <c r="K29" s="459"/>
      <c r="L29" s="459"/>
      <c r="M29" s="459"/>
      <c r="N29" s="41"/>
      <c r="O29" s="41"/>
    </row>
    <row r="30" spans="1:15" s="5" customFormat="1" ht="21.75" customHeight="1">
      <c r="A30" s="97"/>
      <c r="B30" s="13"/>
      <c r="C30" s="41"/>
      <c r="D30" s="41"/>
      <c r="E30" s="41"/>
      <c r="F30" s="41"/>
      <c r="G30" s="41"/>
      <c r="H30" s="41"/>
      <c r="I30" s="98"/>
      <c r="J30" s="98"/>
      <c r="K30" s="41"/>
      <c r="L30" s="41"/>
      <c r="M30" s="41"/>
      <c r="N30" s="41"/>
      <c r="O30" s="41"/>
    </row>
    <row r="31" spans="1:10" s="5" customFormat="1" ht="21.75" customHeight="1">
      <c r="A31" s="419"/>
      <c r="B31" s="419"/>
      <c r="C31" s="44"/>
      <c r="D31" s="44"/>
      <c r="E31" s="44"/>
      <c r="I31" s="45"/>
      <c r="J31" s="45"/>
    </row>
    <row r="32" spans="1:10" s="5" customFormat="1" ht="21.75" customHeight="1">
      <c r="A32" s="419"/>
      <c r="B32" s="419"/>
      <c r="C32" s="44"/>
      <c r="D32" s="44"/>
      <c r="E32" s="44"/>
      <c r="F32" s="5" t="s">
        <v>59</v>
      </c>
      <c r="I32" s="423"/>
      <c r="J32" s="423"/>
    </row>
    <row r="33" spans="1:10" s="5" customFormat="1" ht="21.75" customHeight="1">
      <c r="A33" s="46"/>
      <c r="B33" s="18"/>
      <c r="C33" s="44"/>
      <c r="D33" s="44" t="s">
        <v>59</v>
      </c>
      <c r="E33" s="44"/>
      <c r="I33" s="419"/>
      <c r="J33" s="419"/>
    </row>
    <row r="34" s="5" customFormat="1" ht="19.5" customHeight="1">
      <c r="A34" s="47"/>
    </row>
    <row r="35" spans="1:13" ht="24" customHeight="1">
      <c r="A35" s="418"/>
      <c r="B35" s="418"/>
      <c r="C35" s="5"/>
      <c r="D35" s="5"/>
      <c r="E35" s="5"/>
      <c r="F35" s="5"/>
      <c r="G35" s="5"/>
      <c r="H35" s="5"/>
      <c r="I35" s="418"/>
      <c r="J35" s="418"/>
      <c r="K35" s="5"/>
      <c r="L35" s="5"/>
      <c r="M35" s="5"/>
    </row>
    <row r="36" spans="1:13" ht="17.25" customHeight="1">
      <c r="A36" s="417"/>
      <c r="B36" s="417"/>
      <c r="C36" s="5"/>
      <c r="D36" s="5"/>
      <c r="E36" s="5"/>
      <c r="F36" s="5"/>
      <c r="G36" s="5"/>
      <c r="H36" s="5"/>
      <c r="I36" s="417"/>
      <c r="J36" s="417"/>
      <c r="K36" s="5"/>
      <c r="L36" s="5"/>
      <c r="M36" s="5"/>
    </row>
    <row r="37" spans="1:13" ht="17.25" customHeight="1">
      <c r="A37" s="417"/>
      <c r="B37" s="417"/>
      <c r="C37" s="5"/>
      <c r="D37" s="5"/>
      <c r="E37" s="5"/>
      <c r="F37" s="5"/>
      <c r="G37" s="5"/>
      <c r="H37" s="5"/>
      <c r="I37" s="417"/>
      <c r="J37" s="417"/>
      <c r="K37" s="5"/>
      <c r="L37" s="5"/>
      <c r="M37" s="5"/>
    </row>
    <row r="38" spans="1:13" ht="17.25" customHeight="1">
      <c r="A38" s="417"/>
      <c r="B38" s="417"/>
      <c r="C38" s="5"/>
      <c r="D38" s="5"/>
      <c r="E38" s="5"/>
      <c r="F38" s="5"/>
      <c r="G38" s="5"/>
      <c r="H38" s="5"/>
      <c r="I38" s="417"/>
      <c r="J38" s="417"/>
      <c r="K38" s="5"/>
      <c r="L38" s="5"/>
      <c r="M38" s="5"/>
    </row>
    <row r="39" spans="1:13" ht="17.25" customHeight="1">
      <c r="A39" s="417"/>
      <c r="B39" s="417"/>
      <c r="C39" s="5"/>
      <c r="D39" s="5"/>
      <c r="E39" s="5"/>
      <c r="F39" s="5"/>
      <c r="G39" s="5"/>
      <c r="H39" s="5"/>
      <c r="I39" s="417"/>
      <c r="J39" s="417"/>
      <c r="K39" s="5"/>
      <c r="L39" s="5"/>
      <c r="M39" s="5"/>
    </row>
    <row r="40" spans="1:13" ht="15">
      <c r="A40" s="47"/>
      <c r="B40" s="5"/>
      <c r="C40" s="5"/>
      <c r="D40" s="5"/>
      <c r="E40" s="5"/>
      <c r="F40" s="5"/>
      <c r="G40" s="5"/>
      <c r="H40" s="5"/>
      <c r="I40" s="417"/>
      <c r="J40" s="417"/>
      <c r="K40" s="5"/>
      <c r="L40" s="5"/>
      <c r="M40" s="5"/>
    </row>
    <row r="41" spans="1:13" ht="15">
      <c r="A41" s="47"/>
      <c r="B41" s="5"/>
      <c r="C41" s="5"/>
      <c r="D41" s="5"/>
      <c r="E41" s="5"/>
      <c r="F41" s="5"/>
      <c r="G41" s="5"/>
      <c r="H41" s="5"/>
      <c r="I41" s="15"/>
      <c r="J41" s="15"/>
      <c r="K41" s="5"/>
      <c r="L41" s="5"/>
      <c r="M41" s="5"/>
    </row>
    <row r="42" spans="1:13" ht="17.25">
      <c r="A42" s="47"/>
      <c r="B42" s="418"/>
      <c r="C42" s="418"/>
      <c r="D42" s="418"/>
      <c r="E42" s="418"/>
      <c r="F42" s="418"/>
      <c r="G42" s="48"/>
      <c r="H42" s="48"/>
      <c r="I42" s="5"/>
      <c r="J42" s="5"/>
      <c r="K42" s="5"/>
      <c r="L42" s="5"/>
      <c r="M42" s="5"/>
    </row>
    <row r="43" spans="1:13" ht="15.75">
      <c r="A43" s="47"/>
      <c r="B43" s="417"/>
      <c r="C43" s="417"/>
      <c r="D43" s="417"/>
      <c r="E43" s="417"/>
      <c r="F43" s="417"/>
      <c r="G43" s="15"/>
      <c r="H43" s="15"/>
      <c r="I43" s="5"/>
      <c r="J43" s="5"/>
      <c r="K43" s="49"/>
      <c r="L43" s="49"/>
      <c r="M43" s="49"/>
    </row>
    <row r="44" spans="1:13" ht="15">
      <c r="A44" s="47"/>
      <c r="B44" s="417"/>
      <c r="C44" s="417"/>
      <c r="D44" s="417"/>
      <c r="E44" s="417"/>
      <c r="F44" s="417"/>
      <c r="G44" s="15"/>
      <c r="H44" s="15"/>
      <c r="I44" s="5"/>
      <c r="J44" s="5"/>
      <c r="K44" s="5"/>
      <c r="L44" s="5"/>
      <c r="M44" s="5"/>
    </row>
    <row r="45" spans="1:13" ht="15">
      <c r="A45" s="47"/>
      <c r="B45" s="417"/>
      <c r="C45" s="417"/>
      <c r="D45" s="417"/>
      <c r="E45" s="417"/>
      <c r="F45" s="417"/>
      <c r="G45" s="15"/>
      <c r="H45" s="15"/>
      <c r="I45" s="5"/>
      <c r="J45" s="5"/>
      <c r="K45" s="5"/>
      <c r="L45" s="5"/>
      <c r="M45" s="5"/>
    </row>
    <row r="46" spans="1:13" ht="15">
      <c r="A46" s="47"/>
      <c r="B46" s="417"/>
      <c r="C46" s="417"/>
      <c r="D46" s="417"/>
      <c r="E46" s="417"/>
      <c r="F46" s="417"/>
      <c r="G46" s="15"/>
      <c r="H46" s="15"/>
      <c r="I46" s="5"/>
      <c r="J46" s="5"/>
      <c r="K46" s="5"/>
      <c r="L46" s="5"/>
      <c r="M46" s="5"/>
    </row>
    <row r="47" spans="1:13" ht="15">
      <c r="A47" s="47"/>
      <c r="B47" s="5"/>
      <c r="C47" s="5"/>
      <c r="D47" s="5"/>
      <c r="E47" s="5"/>
      <c r="F47" s="5"/>
      <c r="G47" s="5"/>
      <c r="H47" s="5"/>
      <c r="I47" s="5"/>
      <c r="J47" s="5"/>
      <c r="K47" s="5"/>
      <c r="L47" s="5"/>
      <c r="M47" s="5"/>
    </row>
    <row r="48" spans="1:13" ht="15">
      <c r="A48" s="47"/>
      <c r="B48" s="41"/>
      <c r="C48" s="5"/>
      <c r="D48" s="5"/>
      <c r="E48" s="5"/>
      <c r="F48" s="5"/>
      <c r="G48" s="5"/>
      <c r="H48" s="5"/>
      <c r="I48" s="5"/>
      <c r="J48" s="5"/>
      <c r="K48" s="5"/>
      <c r="L48" s="5"/>
      <c r="M48" s="5"/>
    </row>
    <row r="49" spans="1:13" ht="15">
      <c r="A49" s="47"/>
      <c r="B49" s="5"/>
      <c r="C49" s="5"/>
      <c r="D49" s="5"/>
      <c r="E49" s="5"/>
      <c r="F49" s="5"/>
      <c r="G49" s="5"/>
      <c r="H49" s="5"/>
      <c r="I49" s="5"/>
      <c r="J49" s="5"/>
      <c r="K49" s="5"/>
      <c r="L49" s="5"/>
      <c r="M49" s="5"/>
    </row>
    <row r="50" spans="1:13" ht="15">
      <c r="A50" s="47"/>
      <c r="B50" s="5"/>
      <c r="C50" s="5"/>
      <c r="D50" s="5"/>
      <c r="E50" s="5"/>
      <c r="F50" s="5"/>
      <c r="G50" s="5"/>
      <c r="H50" s="5"/>
      <c r="I50" s="5"/>
      <c r="J50" s="5"/>
      <c r="K50" s="5"/>
      <c r="L50" s="5"/>
      <c r="M50" s="5"/>
    </row>
    <row r="51" spans="1:13" ht="15">
      <c r="A51" s="47"/>
      <c r="B51" s="5"/>
      <c r="C51" s="5"/>
      <c r="D51" s="5"/>
      <c r="E51" s="5"/>
      <c r="F51" s="5"/>
      <c r="G51" s="5"/>
      <c r="H51" s="5"/>
      <c r="I51" s="5"/>
      <c r="J51" s="5"/>
      <c r="K51" s="5"/>
      <c r="L51" s="5"/>
      <c r="M51" s="5"/>
    </row>
    <row r="52" spans="1:13" ht="15">
      <c r="A52" s="47"/>
      <c r="B52" s="5"/>
      <c r="C52" s="5"/>
      <c r="D52" s="5"/>
      <c r="E52" s="5"/>
      <c r="F52" s="5"/>
      <c r="G52" s="5"/>
      <c r="H52" s="5"/>
      <c r="I52" s="5"/>
      <c r="J52" s="5"/>
      <c r="K52" s="5"/>
      <c r="L52" s="5"/>
      <c r="M52" s="5"/>
    </row>
    <row r="53" spans="1:13" ht="15">
      <c r="A53" s="47"/>
      <c r="B53" s="5"/>
      <c r="C53" s="5"/>
      <c r="D53" s="5"/>
      <c r="E53" s="5"/>
      <c r="F53" s="5"/>
      <c r="G53" s="5"/>
      <c r="H53" s="5"/>
      <c r="I53" s="5"/>
      <c r="J53" s="5"/>
      <c r="K53" s="5"/>
      <c r="L53" s="5"/>
      <c r="M53" s="5"/>
    </row>
    <row r="54" spans="1:13" ht="15">
      <c r="A54" s="47"/>
      <c r="B54" s="5"/>
      <c r="C54" s="5"/>
      <c r="D54" s="5"/>
      <c r="E54" s="5"/>
      <c r="F54" s="5"/>
      <c r="G54" s="5"/>
      <c r="H54" s="5"/>
      <c r="I54" s="5"/>
      <c r="J54" s="5"/>
      <c r="K54" s="5"/>
      <c r="L54" s="5"/>
      <c r="M54" s="5"/>
    </row>
    <row r="55" spans="1:13" ht="15">
      <c r="A55" s="47"/>
      <c r="B55" s="5"/>
      <c r="C55" s="5"/>
      <c r="D55" s="5"/>
      <c r="E55" s="5"/>
      <c r="F55" s="5"/>
      <c r="G55" s="5"/>
      <c r="H55" s="5"/>
      <c r="I55" s="5"/>
      <c r="J55" s="5"/>
      <c r="K55" s="5"/>
      <c r="L55" s="5"/>
      <c r="M55" s="5"/>
    </row>
    <row r="56" spans="1:13" ht="15">
      <c r="A56" s="47"/>
      <c r="B56" s="5"/>
      <c r="C56" s="5"/>
      <c r="D56" s="5"/>
      <c r="E56" s="5"/>
      <c r="F56" s="5"/>
      <c r="G56" s="5"/>
      <c r="H56" s="5"/>
      <c r="I56" s="5"/>
      <c r="J56" s="5"/>
      <c r="K56" s="5"/>
      <c r="L56" s="5"/>
      <c r="M56" s="5"/>
    </row>
    <row r="57" spans="1:13" ht="15">
      <c r="A57" s="47"/>
      <c r="B57" s="5"/>
      <c r="C57" s="5"/>
      <c r="D57" s="5"/>
      <c r="E57" s="5"/>
      <c r="F57" s="5"/>
      <c r="G57" s="5"/>
      <c r="H57" s="5"/>
      <c r="I57" s="5"/>
      <c r="J57" s="5"/>
      <c r="K57" s="5"/>
      <c r="L57" s="5"/>
      <c r="M57" s="5"/>
    </row>
    <row r="58" spans="1:13" ht="15">
      <c r="A58" s="47"/>
      <c r="B58" s="5"/>
      <c r="C58" s="5"/>
      <c r="D58" s="5"/>
      <c r="E58" s="5"/>
      <c r="F58" s="5"/>
      <c r="G58" s="5"/>
      <c r="H58" s="5"/>
      <c r="I58" s="5"/>
      <c r="J58" s="5"/>
      <c r="K58" s="5"/>
      <c r="L58" s="5"/>
      <c r="M58" s="5"/>
    </row>
    <row r="59" spans="1:13" ht="15">
      <c r="A59" s="47"/>
      <c r="B59" s="5"/>
      <c r="C59" s="5"/>
      <c r="D59" s="5"/>
      <c r="E59" s="5"/>
      <c r="F59" s="5"/>
      <c r="G59" s="5"/>
      <c r="H59" s="5"/>
      <c r="I59" s="5"/>
      <c r="J59" s="5"/>
      <c r="K59" s="5"/>
      <c r="L59" s="5"/>
      <c r="M59" s="5"/>
    </row>
    <row r="60" spans="1:13" ht="15">
      <c r="A60" s="47"/>
      <c r="B60" s="5"/>
      <c r="C60" s="5"/>
      <c r="D60" s="5"/>
      <c r="E60" s="5"/>
      <c r="F60" s="5"/>
      <c r="G60" s="5"/>
      <c r="H60" s="5"/>
      <c r="I60" s="5"/>
      <c r="J60" s="5"/>
      <c r="K60" s="5"/>
      <c r="L60" s="5"/>
      <c r="M60" s="5"/>
    </row>
    <row r="61" spans="1:13" ht="15">
      <c r="A61" s="47"/>
      <c r="B61" s="5"/>
      <c r="C61" s="5"/>
      <c r="D61" s="5"/>
      <c r="E61" s="5"/>
      <c r="F61" s="5"/>
      <c r="G61" s="5"/>
      <c r="H61" s="5"/>
      <c r="I61" s="5"/>
      <c r="J61" s="5"/>
      <c r="K61" s="5"/>
      <c r="L61" s="5"/>
      <c r="M61" s="5"/>
    </row>
    <row r="62" spans="1:13" ht="15">
      <c r="A62" s="47"/>
      <c r="B62" s="5"/>
      <c r="C62" s="5"/>
      <c r="D62" s="5"/>
      <c r="E62" s="5"/>
      <c r="F62" s="5"/>
      <c r="G62" s="5"/>
      <c r="H62" s="5"/>
      <c r="I62" s="5"/>
      <c r="J62" s="5"/>
      <c r="K62" s="5"/>
      <c r="L62" s="5"/>
      <c r="M62" s="5"/>
    </row>
    <row r="63" spans="1:13" ht="15">
      <c r="A63" s="47"/>
      <c r="B63" s="5"/>
      <c r="C63" s="5"/>
      <c r="D63" s="5"/>
      <c r="E63" s="5"/>
      <c r="F63" s="5"/>
      <c r="G63" s="5"/>
      <c r="H63" s="5"/>
      <c r="I63" s="5"/>
      <c r="J63" s="5"/>
      <c r="K63" s="5"/>
      <c r="L63" s="5"/>
      <c r="M63" s="5"/>
    </row>
    <row r="64" spans="1:13" ht="15">
      <c r="A64" s="47"/>
      <c r="B64" s="5"/>
      <c r="C64" s="5"/>
      <c r="D64" s="5"/>
      <c r="E64" s="5"/>
      <c r="F64" s="5"/>
      <c r="G64" s="5"/>
      <c r="H64" s="5"/>
      <c r="I64" s="5"/>
      <c r="J64" s="5"/>
      <c r="K64" s="5"/>
      <c r="L64" s="5"/>
      <c r="M64" s="5"/>
    </row>
  </sheetData>
  <sheetProtection/>
  <mergeCells count="46">
    <mergeCell ref="A1:B1"/>
    <mergeCell ref="D1:K1"/>
    <mergeCell ref="D2:K2"/>
    <mergeCell ref="M2:O2"/>
    <mergeCell ref="D3:K3"/>
    <mergeCell ref="M4:O4"/>
    <mergeCell ref="E7:G7"/>
    <mergeCell ref="H7:H9"/>
    <mergeCell ref="I7:I9"/>
    <mergeCell ref="J7:J9"/>
    <mergeCell ref="K7:K9"/>
    <mergeCell ref="L7:L9"/>
    <mergeCell ref="M7:M9"/>
    <mergeCell ref="N7:N9"/>
    <mergeCell ref="O7:O9"/>
    <mergeCell ref="E8:E9"/>
    <mergeCell ref="F8:G8"/>
    <mergeCell ref="A10:B10"/>
    <mergeCell ref="A6:B9"/>
    <mergeCell ref="C6:C9"/>
    <mergeCell ref="D6:O6"/>
    <mergeCell ref="D7:D9"/>
    <mergeCell ref="J27:M27"/>
    <mergeCell ref="J28:M28"/>
    <mergeCell ref="I29:J29"/>
    <mergeCell ref="K29:M29"/>
    <mergeCell ref="A31:B31"/>
    <mergeCell ref="A32:B32"/>
    <mergeCell ref="I32:J32"/>
    <mergeCell ref="I33:J33"/>
    <mergeCell ref="A35:B35"/>
    <mergeCell ref="I35:J35"/>
    <mergeCell ref="A36:B36"/>
    <mergeCell ref="I36:J36"/>
    <mergeCell ref="A37:B37"/>
    <mergeCell ref="I37:J37"/>
    <mergeCell ref="B43:F43"/>
    <mergeCell ref="B44:F44"/>
    <mergeCell ref="B45:F45"/>
    <mergeCell ref="B46:F46"/>
    <mergeCell ref="A38:B38"/>
    <mergeCell ref="I38:J38"/>
    <mergeCell ref="A39:B39"/>
    <mergeCell ref="I39:J39"/>
    <mergeCell ref="I40:J40"/>
    <mergeCell ref="B42:F42"/>
  </mergeCells>
  <printOptions/>
  <pageMargins left="0.39" right="0.2" top="0.45" bottom="0.3" header="0.5" footer="0.35"/>
  <pageSetup horizontalDpi="600" verticalDpi="600" orientation="landscape" paperSize="9" scale="95" r:id="rId2"/>
  <drawing r:id="rId1"/>
</worksheet>
</file>

<file path=xl/worksheets/sheet4.xml><?xml version="1.0" encoding="utf-8"?>
<worksheet xmlns="http://schemas.openxmlformats.org/spreadsheetml/2006/main" xmlns:r="http://schemas.openxmlformats.org/officeDocument/2006/relationships">
  <dimension ref="A1:C46"/>
  <sheetViews>
    <sheetView zoomScalePageLayoutView="0" workbookViewId="0" topLeftCell="A1">
      <selection activeCell="A1" sqref="A1:IV16384"/>
    </sheetView>
  </sheetViews>
  <sheetFormatPr defaultColWidth="9.140625" defaultRowHeight="12.75"/>
  <cols>
    <col min="1" max="1" width="4.8515625" style="10" customWidth="1"/>
    <col min="2" max="2" width="82.8515625" style="10" customWidth="1"/>
    <col min="3" max="3" width="63.140625" style="10" customWidth="1"/>
    <col min="4" max="4" width="18.28125" style="10" customWidth="1"/>
    <col min="5" max="16384" width="9.140625" style="10" customWidth="1"/>
  </cols>
  <sheetData>
    <row r="1" spans="1:3" s="50" customFormat="1" ht="36" customHeight="1">
      <c r="A1" s="452" t="s">
        <v>118</v>
      </c>
      <c r="B1" s="453"/>
      <c r="C1" s="453"/>
    </row>
    <row r="2" spans="1:3" ht="28.5" customHeight="1">
      <c r="A2" s="454" t="s">
        <v>62</v>
      </c>
      <c r="B2" s="455"/>
      <c r="C2" s="99" t="s">
        <v>119</v>
      </c>
    </row>
    <row r="3" spans="1:3" s="101" customFormat="1" ht="11.25" customHeight="1">
      <c r="A3" s="460" t="s">
        <v>64</v>
      </c>
      <c r="B3" s="461"/>
      <c r="C3" s="100">
        <v>1</v>
      </c>
    </row>
    <row r="4" spans="1:3" ht="15" customHeight="1">
      <c r="A4" s="54" t="s">
        <v>39</v>
      </c>
      <c r="B4" s="55" t="s">
        <v>120</v>
      </c>
      <c r="C4" s="102">
        <f>IF(SUM(C5:C13)='[1]M2'!C21,SUM(C5:C13),"SAI")</f>
        <v>87</v>
      </c>
    </row>
    <row r="5" spans="1:3" s="59" customFormat="1" ht="15" customHeight="1">
      <c r="A5" s="103" t="s">
        <v>41</v>
      </c>
      <c r="B5" s="57" t="s">
        <v>86</v>
      </c>
      <c r="C5" s="104">
        <f>'[1]M2PT-Cuc'!C5+'[1]M2PT-VThuy'!C5+'[1]M2PT-PH'!C5+'[1]M2PT-CTA'!C5+'[1]M2PT-VThanh'!C5+'[1]M2PT-CT'!C5+'[1]M2PT-NB'!C5+'[1]M2PT-TXLM'!C5+'[1]M2PT-HLM'!C5</f>
        <v>4</v>
      </c>
    </row>
    <row r="6" spans="1:3" s="59" customFormat="1" ht="15" customHeight="1">
      <c r="A6" s="103" t="s">
        <v>43</v>
      </c>
      <c r="B6" s="57" t="s">
        <v>88</v>
      </c>
      <c r="C6" s="104">
        <f>'[1]M2PT-Cuc'!C6+'[1]M2PT-VThuy'!C6+'[1]M2PT-PH'!C6+'[1]M2PT-CTA'!C6+'[1]M2PT-VThanh'!C6+'[1]M2PT-CT'!C6+'[1]M2PT-NB'!C6+'[1]M2PT-TXLM'!C6+'[1]M2PT-HLM'!C6</f>
        <v>12</v>
      </c>
    </row>
    <row r="7" spans="1:3" s="59" customFormat="1" ht="15" customHeight="1">
      <c r="A7" s="103" t="s">
        <v>45</v>
      </c>
      <c r="B7" s="57" t="s">
        <v>100</v>
      </c>
      <c r="C7" s="104">
        <f>'[1]M2PT-Cuc'!C7+'[1]M2PT-VThuy'!C7+'[1]M2PT-PH'!C7+'[1]M2PT-CTA'!C7+'[1]M2PT-VThanh'!C7+'[1]M2PT-CT'!C7+'[1]M2PT-NB'!C7+'[1]M2PT-TXLM'!C7+'[1]M2PT-HLM'!C7</f>
        <v>46</v>
      </c>
    </row>
    <row r="8" spans="1:3" s="59" customFormat="1" ht="15" customHeight="1">
      <c r="A8" s="103" t="s">
        <v>47</v>
      </c>
      <c r="B8" s="57" t="s">
        <v>90</v>
      </c>
      <c r="C8" s="104">
        <f>'[1]M2PT-Cuc'!C8+'[1]M2PT-VThuy'!C8+'[1]M2PT-PH'!C8+'[1]M2PT-CTA'!C8+'[1]M2PT-VThanh'!C8+'[1]M2PT-CT'!C8+'[1]M2PT-NB'!C8+'[1]M2PT-TXLM'!C8+'[1]M2PT-HLM'!C8</f>
        <v>25</v>
      </c>
    </row>
    <row r="9" spans="1:3" s="59" customFormat="1" ht="15" customHeight="1">
      <c r="A9" s="103" t="s">
        <v>49</v>
      </c>
      <c r="B9" s="57" t="s">
        <v>69</v>
      </c>
      <c r="C9" s="104">
        <f>'[1]M2PT-Cuc'!C9+'[1]M2PT-VThuy'!C9+'[1]M2PT-PH'!C9+'[1]M2PT-CTA'!C9+'[1]M2PT-VThanh'!C9+'[1]M2PT-CT'!C9+'[1]M2PT-NB'!C9+'[1]M2PT-TXLM'!C9+'[1]M2PT-HLM'!C9</f>
        <v>0</v>
      </c>
    </row>
    <row r="10" spans="1:3" s="59" customFormat="1" ht="15" customHeight="1">
      <c r="A10" s="103" t="s">
        <v>51</v>
      </c>
      <c r="B10" s="57" t="s">
        <v>121</v>
      </c>
      <c r="C10" s="104">
        <f>'[1]M2PT-Cuc'!C10+'[1]M2PT-VThuy'!C10+'[1]M2PT-PH'!C10+'[1]M2PT-CTA'!C10+'[1]M2PT-VThanh'!C10+'[1]M2PT-CT'!C10+'[1]M2PT-NB'!C10+'[1]M2PT-TXLM'!C10+'[1]M2PT-HLM'!C10</f>
        <v>0</v>
      </c>
    </row>
    <row r="11" spans="1:3" s="59" customFormat="1" ht="15" customHeight="1">
      <c r="A11" s="103" t="s">
        <v>53</v>
      </c>
      <c r="B11" s="57" t="s">
        <v>71</v>
      </c>
      <c r="C11" s="104">
        <f>'[1]M2PT-Cuc'!C11+'[1]M2PT-VThuy'!C11+'[1]M2PT-PH'!C11+'[1]M2PT-CTA'!C11+'[1]M2PT-VThanh'!C11+'[1]M2PT-CT'!C11+'[1]M2PT-NB'!C11+'[1]M2PT-TXLM'!C11+'[1]M2PT-HLM'!C11</f>
        <v>0</v>
      </c>
    </row>
    <row r="12" spans="1:3" s="62" customFormat="1" ht="15" customHeight="1">
      <c r="A12" s="103" t="s">
        <v>122</v>
      </c>
      <c r="B12" s="57" t="s">
        <v>123</v>
      </c>
      <c r="C12" s="104">
        <f>'[1]M2PT-Cuc'!C12+'[1]M2PT-VThuy'!C12+'[1]M2PT-PH'!C12+'[1]M2PT-CTA'!C12+'[1]M2PT-VThanh'!C12+'[1]M2PT-CT'!C12+'[1]M2PT-NB'!C12+'[1]M2PT-TXLM'!C12+'[1]M2PT-HLM'!C12</f>
        <v>0</v>
      </c>
    </row>
    <row r="13" spans="1:3" s="62" customFormat="1" ht="15" customHeight="1">
      <c r="A13" s="103" t="s">
        <v>124</v>
      </c>
      <c r="B13" s="60" t="s">
        <v>72</v>
      </c>
      <c r="C13" s="104">
        <f>'[1]M2PT-Cuc'!C13+'[1]M2PT-VThuy'!C13+'[1]M2PT-PH'!C13+'[1]M2PT-CTA'!C13+'[1]M2PT-VThanh'!C13+'[1]M2PT-CT'!C13+'[1]M2PT-NB'!C13+'[1]M2PT-TXLM'!C13+'[1]M2PT-HLM'!C13</f>
        <v>0</v>
      </c>
    </row>
    <row r="14" spans="1:3" s="62" customFormat="1" ht="15" customHeight="1">
      <c r="A14" s="54" t="s">
        <v>55</v>
      </c>
      <c r="B14" s="55" t="s">
        <v>73</v>
      </c>
      <c r="C14" s="102">
        <f>IF(SUM(C15:C16)='[1]M2'!C22,SUM(C15:C16),"SAI")</f>
        <v>2</v>
      </c>
    </row>
    <row r="15" spans="1:3" s="62" customFormat="1" ht="15" customHeight="1">
      <c r="A15" s="103" t="s">
        <v>74</v>
      </c>
      <c r="B15" s="57" t="s">
        <v>125</v>
      </c>
      <c r="C15" s="104">
        <f>'[1]M2PT-Cuc'!C15+'[1]M2PT-VThuy'!C15+'[1]M2PT-PH'!C15+'[1]M2PT-CTA'!C15+'[1]M2PT-VThanh'!C15+'[1]M2PT-CT'!C15+'[1]M2PT-NB'!C15+'[1]M2PT-TXLM'!C15+'[1]M2PT-HLM'!C15</f>
        <v>2</v>
      </c>
    </row>
    <row r="16" spans="1:3" s="62" customFormat="1" ht="15" customHeight="1">
      <c r="A16" s="103" t="s">
        <v>76</v>
      </c>
      <c r="B16" s="57" t="s">
        <v>72</v>
      </c>
      <c r="C16" s="104">
        <f>'[1]M2PT-Cuc'!C16+'[1]M2PT-VThuy'!C16+'[1]M2PT-PH'!C16+'[1]M2PT-CTA'!C16+'[1]M2PT-VThanh'!C16+'[1]M2PT-CT'!C16+'[1]M2PT-NB'!C16+'[1]M2PT-TXLM'!C16+'[1]M2PT-HLM'!C16</f>
        <v>0</v>
      </c>
    </row>
    <row r="17" spans="1:3" ht="15" customHeight="1">
      <c r="A17" s="54" t="s">
        <v>57</v>
      </c>
      <c r="B17" s="55" t="s">
        <v>54</v>
      </c>
      <c r="C17" s="102">
        <f>IF(SUM(C18:C20)='[1]M2'!C24,SUM(C18:C20),"SAI")</f>
        <v>25</v>
      </c>
    </row>
    <row r="18" spans="1:3" s="59" customFormat="1" ht="15" customHeight="1">
      <c r="A18" s="103" t="s">
        <v>77</v>
      </c>
      <c r="B18" s="57" t="s">
        <v>126</v>
      </c>
      <c r="C18" s="104">
        <f>'[1]M2PT-Cuc'!C18+'[1]M2PT-VThuy'!C18+'[1]M2PT-PH'!C18+'[1]M2PT-CTA'!C18+'[1]M2PT-VThanh'!C18+'[1]M2PT-CT'!C18+'[1]M2PT-NB'!C18+'[1]M2PT-TXLM'!C18+'[1]M2PT-HLM'!C18</f>
        <v>4</v>
      </c>
    </row>
    <row r="19" spans="1:3" s="59" customFormat="1" ht="15" customHeight="1">
      <c r="A19" s="103" t="s">
        <v>79</v>
      </c>
      <c r="B19" s="57" t="s">
        <v>80</v>
      </c>
      <c r="C19" s="104">
        <f>'[1]M2PT-Cuc'!C19+'[1]M2PT-VThuy'!C19+'[1]M2PT-PH'!C19+'[1]M2PT-CTA'!C19+'[1]M2PT-VThanh'!C19+'[1]M2PT-CT'!C19+'[1]M2PT-NB'!C19+'[1]M2PT-TXLM'!C19+'[1]M2PT-HLM'!C19</f>
        <v>17</v>
      </c>
    </row>
    <row r="20" spans="1:3" s="59" customFormat="1" ht="15" customHeight="1">
      <c r="A20" s="103" t="s">
        <v>81</v>
      </c>
      <c r="B20" s="57" t="s">
        <v>82</v>
      </c>
      <c r="C20" s="104">
        <f>'[1]M2PT-Cuc'!C20+'[1]M2PT-VThuy'!C20+'[1]M2PT-PH'!C20+'[1]M2PT-CTA'!C20+'[1]M2PT-VThanh'!C20+'[1]M2PT-CT'!C20+'[1]M2PT-NB'!C20+'[1]M2PT-TXLM'!C20+'[1]M2PT-HLM'!C20</f>
        <v>4</v>
      </c>
    </row>
    <row r="21" spans="1:3" s="59" customFormat="1" ht="15" customHeight="1">
      <c r="A21" s="103" t="s">
        <v>83</v>
      </c>
      <c r="B21" s="55" t="s">
        <v>84</v>
      </c>
      <c r="C21" s="56">
        <f>IF(SUM(C22:C28)='[1]M2'!C19,SUM(C22:C28),"SAI")</f>
        <v>31</v>
      </c>
    </row>
    <row r="22" spans="1:3" s="59" customFormat="1" ht="15" customHeight="1">
      <c r="A22" s="103" t="s">
        <v>85</v>
      </c>
      <c r="B22" s="57" t="s">
        <v>86</v>
      </c>
      <c r="C22" s="104">
        <f>'[1]M2PT-Cuc'!C22+'[1]M2PT-VThuy'!C22+'[1]M2PT-PH'!C22+'[1]M2PT-CTA'!C22+'[1]M2PT-VThanh'!C22+'[1]M2PT-CT'!C22+'[1]M2PT-NB'!C22+'[1]M2PT-TXLM'!C22+'[1]M2PT-HLM'!C22</f>
        <v>1</v>
      </c>
    </row>
    <row r="23" spans="1:3" s="59" customFormat="1" ht="15" customHeight="1">
      <c r="A23" s="103" t="s">
        <v>87</v>
      </c>
      <c r="B23" s="57" t="s">
        <v>88</v>
      </c>
      <c r="C23" s="104">
        <f>'[1]M2PT-Cuc'!C23+'[1]M2PT-VThuy'!C23+'[1]M2PT-PH'!C23+'[1]M2PT-CTA'!C23+'[1]M2PT-VThanh'!C23+'[1]M2PT-CT'!C23+'[1]M2PT-NB'!C23+'[1]M2PT-TXLM'!C23+'[1]M2PT-HLM'!C23</f>
        <v>13</v>
      </c>
    </row>
    <row r="24" spans="1:3" s="59" customFormat="1" ht="15" customHeight="1">
      <c r="A24" s="103" t="s">
        <v>89</v>
      </c>
      <c r="B24" s="57" t="s">
        <v>127</v>
      </c>
      <c r="C24" s="104">
        <f>'[1]M2PT-Cuc'!C24+'[1]M2PT-VThuy'!C24+'[1]M2PT-PH'!C24+'[1]M2PT-CTA'!C24+'[1]M2PT-VThanh'!C24+'[1]M2PT-CT'!C24+'[1]M2PT-NB'!C24+'[1]M2PT-TXLM'!C24+'[1]M2PT-HLM'!C24</f>
        <v>17</v>
      </c>
    </row>
    <row r="25" spans="1:3" s="59" customFormat="1" ht="15" customHeight="1">
      <c r="A25" s="103" t="s">
        <v>91</v>
      </c>
      <c r="B25" s="57" t="s">
        <v>68</v>
      </c>
      <c r="C25" s="104">
        <f>'[1]M2PT-Cuc'!C25+'[1]M2PT-VThuy'!C25+'[1]M2PT-PH'!C25+'[1]M2PT-CTA'!C25+'[1]M2PT-VThanh'!C25+'[1]M2PT-CT'!C25+'[1]M2PT-NB'!C25+'[1]M2PT-TXLM'!C25+'[1]M2PT-HLM'!C25</f>
        <v>0</v>
      </c>
    </row>
    <row r="26" spans="1:3" s="59" customFormat="1" ht="15" customHeight="1">
      <c r="A26" s="103" t="s">
        <v>92</v>
      </c>
      <c r="B26" s="57" t="s">
        <v>128</v>
      </c>
      <c r="C26" s="104">
        <f>'[1]M2PT-Cuc'!C26+'[1]M2PT-VThuy'!C26+'[1]M2PT-PH'!C26+'[1]M2PT-CTA'!C26+'[1]M2PT-VThanh'!C26+'[1]M2PT-CT'!C26+'[1]M2PT-NB'!C26+'[1]M2PT-TXLM'!C26+'[1]M2PT-HLM'!C26</f>
        <v>0</v>
      </c>
    </row>
    <row r="27" spans="1:3" s="59" customFormat="1" ht="15" customHeight="1">
      <c r="A27" s="103" t="s">
        <v>93</v>
      </c>
      <c r="B27" s="57" t="s">
        <v>71</v>
      </c>
      <c r="C27" s="104">
        <f>'[1]M2PT-Cuc'!C27+'[1]M2PT-VThuy'!C27+'[1]M2PT-PH'!C27+'[1]M2PT-CTA'!C27+'[1]M2PT-VThanh'!C27+'[1]M2PT-CT'!C27+'[1]M2PT-NB'!C27+'[1]M2PT-TXLM'!C27+'[1]M2PT-HLM'!C27</f>
        <v>0</v>
      </c>
    </row>
    <row r="28" spans="1:3" s="59" customFormat="1" ht="15" customHeight="1">
      <c r="A28" s="103" t="s">
        <v>129</v>
      </c>
      <c r="B28" s="57" t="s">
        <v>130</v>
      </c>
      <c r="C28" s="104">
        <f>'[1]M2PT-Cuc'!C28+'[1]M2PT-VThuy'!C28+'[1]M2PT-PH'!C28+'[1]M2PT-CTA'!C28+'[1]M2PT-VThanh'!C28+'[1]M2PT-CT'!C28+'[1]M2PT-NB'!C28+'[1]M2PT-TXLM'!C28+'[1]M2PT-HLM'!C28</f>
        <v>0</v>
      </c>
    </row>
    <row r="29" spans="1:3" s="59" customFormat="1" ht="15" customHeight="1">
      <c r="A29" s="54" t="s">
        <v>95</v>
      </c>
      <c r="B29" s="55" t="s">
        <v>131</v>
      </c>
      <c r="C29" s="56">
        <f>IF(SUM(C30:C32)='[1]M2'!C25,SUM(C30:C32),"SAI")</f>
        <v>109</v>
      </c>
    </row>
    <row r="30" spans="1:3" ht="15" customHeight="1">
      <c r="A30" s="103" t="s">
        <v>97</v>
      </c>
      <c r="B30" s="57" t="s">
        <v>86</v>
      </c>
      <c r="C30" s="104">
        <f>'[1]M2PT-Cuc'!C30+'[1]M2PT-VThuy'!C30+'[1]M2PT-PH'!C30+'[1]M2PT-CTA'!C30+'[1]M2PT-VThanh'!C30+'[1]M2PT-CT'!C30+'[1]M2PT-NB'!C30+'[1]M2PT-TXLM'!C30+'[1]M2PT-HLM'!C30</f>
        <v>109</v>
      </c>
    </row>
    <row r="31" spans="1:3" s="59" customFormat="1" ht="15" customHeight="1">
      <c r="A31" s="103" t="s">
        <v>98</v>
      </c>
      <c r="B31" s="57" t="s">
        <v>88</v>
      </c>
      <c r="C31" s="104">
        <f>'[1]M2PT-Cuc'!C31+'[1]M2PT-VThuy'!C31+'[1]M2PT-PH'!C31+'[1]M2PT-CTA'!C31+'[1]M2PT-VThanh'!C31+'[1]M2PT-CT'!C31+'[1]M2PT-NB'!C31+'[1]M2PT-TXLM'!C31+'[1]M2PT-HLM'!C31</f>
        <v>0</v>
      </c>
    </row>
    <row r="32" spans="1:3" s="59" customFormat="1" ht="15" customHeight="1">
      <c r="A32" s="103" t="s">
        <v>99</v>
      </c>
      <c r="B32" s="57" t="s">
        <v>127</v>
      </c>
      <c r="C32" s="104">
        <f>'[1]M2PT-Cuc'!C32+'[1]M2PT-VThuy'!C32+'[1]M2PT-PH'!C32+'[1]M2PT-CTA'!C32+'[1]M2PT-VThanh'!C32+'[1]M2PT-CT'!C32+'[1]M2PT-NB'!C32+'[1]M2PT-TXLM'!C32+'[1]M2PT-HLM'!C32</f>
        <v>0</v>
      </c>
    </row>
    <row r="33" spans="1:3" s="59" customFormat="1" ht="16.5">
      <c r="A33" s="105"/>
      <c r="B33" s="66" t="s">
        <v>101</v>
      </c>
      <c r="C33" s="67" t="s">
        <v>102</v>
      </c>
    </row>
    <row r="34" spans="1:3" s="59" customFormat="1" ht="15.75">
      <c r="A34" s="105"/>
      <c r="B34" s="68" t="s">
        <v>103</v>
      </c>
      <c r="C34" s="69" t="s">
        <v>104</v>
      </c>
    </row>
    <row r="35" spans="2:3" ht="15">
      <c r="B35" s="76"/>
      <c r="C35" s="77"/>
    </row>
    <row r="39" spans="2:3" ht="16.5">
      <c r="B39" s="82" t="s">
        <v>110</v>
      </c>
      <c r="C39" s="51" t="s">
        <v>111</v>
      </c>
    </row>
    <row r="43" ht="12.75">
      <c r="B43" s="78" t="s">
        <v>106</v>
      </c>
    </row>
    <row r="44" spans="2:3" ht="12.75">
      <c r="B44" s="79" t="s">
        <v>107</v>
      </c>
      <c r="C44" s="80"/>
    </row>
    <row r="45" spans="2:3" ht="12.75">
      <c r="B45" s="79" t="s">
        <v>108</v>
      </c>
      <c r="C45" s="80"/>
    </row>
    <row r="46" ht="12.75">
      <c r="B46" s="81" t="s">
        <v>109</v>
      </c>
    </row>
  </sheetData>
  <sheetProtection/>
  <mergeCells count="3">
    <mergeCell ref="A1:C1"/>
    <mergeCell ref="A2:B2"/>
    <mergeCell ref="A3:B3"/>
  </mergeCells>
  <printOptions/>
  <pageMargins left="0.7" right="0.31" top="0.49" bottom="0.21" header="0.46" footer="0.19"/>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W63"/>
  <sheetViews>
    <sheetView zoomScalePageLayoutView="0" workbookViewId="0" topLeftCell="A13">
      <selection activeCell="A1" sqref="A1:IV16384"/>
    </sheetView>
  </sheetViews>
  <sheetFormatPr defaultColWidth="9.140625" defaultRowHeight="12.75"/>
  <cols>
    <col min="1" max="1" width="4.7109375" style="156" customWidth="1"/>
    <col min="2" max="2" width="30.140625" style="111" customWidth="1"/>
    <col min="3" max="3" width="14.00390625" style="111" customWidth="1"/>
    <col min="4" max="5" width="10.7109375" style="111" customWidth="1"/>
    <col min="6" max="6" width="8.7109375" style="111" customWidth="1"/>
    <col min="7" max="7" width="10.8515625" style="111" customWidth="1"/>
    <col min="8" max="9" width="9.421875" style="111" customWidth="1"/>
    <col min="10" max="10" width="10.8515625" style="111" customWidth="1"/>
    <col min="11" max="13" width="9.421875" style="111" customWidth="1"/>
    <col min="14" max="14" width="10.00390625" style="111" customWidth="1"/>
    <col min="15" max="15" width="14.421875" style="111" bestFit="1" customWidth="1"/>
    <col min="16" max="16384" width="9.140625" style="111" customWidth="1"/>
  </cols>
  <sheetData>
    <row r="1" spans="1:16" ht="23.25" customHeight="1">
      <c r="A1" s="491" t="s">
        <v>132</v>
      </c>
      <c r="B1" s="491"/>
      <c r="C1" s="106"/>
      <c r="D1" s="107" t="s">
        <v>133</v>
      </c>
      <c r="E1" s="107"/>
      <c r="F1" s="107"/>
      <c r="G1" s="107"/>
      <c r="H1" s="107"/>
      <c r="I1" s="107"/>
      <c r="J1" s="108"/>
      <c r="K1" s="109"/>
      <c r="L1" s="110" t="s">
        <v>2</v>
      </c>
      <c r="M1" s="109"/>
      <c r="N1" s="108"/>
      <c r="O1" s="108"/>
      <c r="P1" s="108"/>
    </row>
    <row r="2" spans="1:16" ht="16.5" customHeight="1">
      <c r="A2" s="492" t="s">
        <v>3</v>
      </c>
      <c r="B2" s="492"/>
      <c r="C2" s="492"/>
      <c r="D2" s="493" t="s">
        <v>4</v>
      </c>
      <c r="E2" s="493"/>
      <c r="F2" s="493"/>
      <c r="G2" s="493"/>
      <c r="H2" s="493"/>
      <c r="I2" s="493"/>
      <c r="J2" s="107"/>
      <c r="K2" s="112"/>
      <c r="L2" s="477" t="s">
        <v>5</v>
      </c>
      <c r="M2" s="477"/>
      <c r="N2" s="477"/>
      <c r="O2" s="108"/>
      <c r="P2" s="113"/>
    </row>
    <row r="3" spans="1:16" ht="16.5" customHeight="1">
      <c r="A3" s="492" t="s">
        <v>6</v>
      </c>
      <c r="B3" s="492"/>
      <c r="C3" s="108"/>
      <c r="D3" s="494" t="s">
        <v>7</v>
      </c>
      <c r="E3" s="494"/>
      <c r="F3" s="494"/>
      <c r="G3" s="494"/>
      <c r="H3" s="494"/>
      <c r="I3" s="494"/>
      <c r="J3" s="114"/>
      <c r="K3" s="109"/>
      <c r="L3" s="110" t="s">
        <v>8</v>
      </c>
      <c r="M3" s="109"/>
      <c r="N3" s="108"/>
      <c r="O3" s="108"/>
      <c r="P3" s="115"/>
    </row>
    <row r="4" spans="1:16" ht="16.5" customHeight="1">
      <c r="A4" s="109" t="s">
        <v>9</v>
      </c>
      <c r="B4" s="109"/>
      <c r="C4" s="116"/>
      <c r="D4" s="112"/>
      <c r="E4" s="112"/>
      <c r="F4" s="116"/>
      <c r="G4" s="117"/>
      <c r="H4" s="117"/>
      <c r="I4" s="117"/>
      <c r="J4" s="116"/>
      <c r="K4" s="112"/>
      <c r="L4" s="477" t="s">
        <v>10</v>
      </c>
      <c r="M4" s="477"/>
      <c r="N4" s="477"/>
      <c r="O4" s="108"/>
      <c r="P4" s="115"/>
    </row>
    <row r="5" spans="1:16" ht="16.5" customHeight="1">
      <c r="A5" s="118"/>
      <c r="B5" s="116"/>
      <c r="C5" s="119"/>
      <c r="D5" s="116"/>
      <c r="E5" s="116"/>
      <c r="F5" s="113"/>
      <c r="G5" s="120"/>
      <c r="H5" s="120"/>
      <c r="I5" s="120"/>
      <c r="J5" s="113"/>
      <c r="K5" s="121"/>
      <c r="L5" s="121" t="s">
        <v>134</v>
      </c>
      <c r="M5" s="121"/>
      <c r="N5" s="108"/>
      <c r="O5" s="108"/>
      <c r="P5" s="115"/>
    </row>
    <row r="6" spans="1:16" ht="18.75" customHeight="1">
      <c r="A6" s="478" t="s">
        <v>12</v>
      </c>
      <c r="B6" s="479"/>
      <c r="C6" s="484" t="s">
        <v>13</v>
      </c>
      <c r="D6" s="485" t="s">
        <v>135</v>
      </c>
      <c r="E6" s="486"/>
      <c r="F6" s="486"/>
      <c r="G6" s="486"/>
      <c r="H6" s="486"/>
      <c r="I6" s="486"/>
      <c r="J6" s="486"/>
      <c r="K6" s="486"/>
      <c r="L6" s="486"/>
      <c r="M6" s="486"/>
      <c r="N6" s="487"/>
      <c r="O6" s="108"/>
      <c r="P6" s="115"/>
    </row>
    <row r="7" spans="1:16" ht="27" customHeight="1">
      <c r="A7" s="480"/>
      <c r="B7" s="481"/>
      <c r="C7" s="484"/>
      <c r="D7" s="470" t="s">
        <v>136</v>
      </c>
      <c r="E7" s="488" t="s">
        <v>137</v>
      </c>
      <c r="F7" s="489"/>
      <c r="G7" s="490"/>
      <c r="H7" s="470" t="s">
        <v>138</v>
      </c>
      <c r="I7" s="470" t="s">
        <v>18</v>
      </c>
      <c r="J7" s="470" t="s">
        <v>139</v>
      </c>
      <c r="K7" s="470" t="s">
        <v>20</v>
      </c>
      <c r="L7" s="470" t="s">
        <v>21</v>
      </c>
      <c r="M7" s="470" t="s">
        <v>22</v>
      </c>
      <c r="N7" s="472" t="s">
        <v>23</v>
      </c>
      <c r="O7" s="115"/>
      <c r="P7" s="115"/>
    </row>
    <row r="8" spans="1:16" ht="18" customHeight="1">
      <c r="A8" s="480"/>
      <c r="B8" s="481"/>
      <c r="C8" s="484"/>
      <c r="D8" s="470"/>
      <c r="E8" s="473" t="s">
        <v>24</v>
      </c>
      <c r="F8" s="474" t="s">
        <v>25</v>
      </c>
      <c r="G8" s="475"/>
      <c r="H8" s="470"/>
      <c r="I8" s="470"/>
      <c r="J8" s="470"/>
      <c r="K8" s="470"/>
      <c r="L8" s="470"/>
      <c r="M8" s="470"/>
      <c r="N8" s="472"/>
      <c r="O8" s="476"/>
      <c r="P8" s="476"/>
    </row>
    <row r="9" spans="1:16" ht="26.25" customHeight="1">
      <c r="A9" s="482"/>
      <c r="B9" s="483"/>
      <c r="C9" s="484"/>
      <c r="D9" s="471"/>
      <c r="E9" s="471"/>
      <c r="F9" s="122" t="s">
        <v>140</v>
      </c>
      <c r="G9" s="123" t="s">
        <v>141</v>
      </c>
      <c r="H9" s="471"/>
      <c r="I9" s="471"/>
      <c r="J9" s="471"/>
      <c r="K9" s="471"/>
      <c r="L9" s="471"/>
      <c r="M9" s="471"/>
      <c r="N9" s="472"/>
      <c r="O9" s="124"/>
      <c r="P9" s="124"/>
    </row>
    <row r="10" spans="1:16" s="127" customFormat="1" ht="11.25" customHeight="1">
      <c r="A10" s="465" t="s">
        <v>28</v>
      </c>
      <c r="B10" s="466"/>
      <c r="C10" s="125">
        <v>1</v>
      </c>
      <c r="D10" s="125">
        <v>2</v>
      </c>
      <c r="E10" s="125">
        <v>3</v>
      </c>
      <c r="F10" s="125">
        <v>4</v>
      </c>
      <c r="G10" s="125">
        <v>5</v>
      </c>
      <c r="H10" s="125">
        <v>6</v>
      </c>
      <c r="I10" s="125">
        <v>7</v>
      </c>
      <c r="J10" s="125">
        <v>8</v>
      </c>
      <c r="K10" s="125">
        <v>9</v>
      </c>
      <c r="L10" s="125">
        <v>10</v>
      </c>
      <c r="M10" s="125">
        <v>11</v>
      </c>
      <c r="N10" s="125">
        <v>12</v>
      </c>
      <c r="O10" s="126"/>
      <c r="P10" s="126"/>
    </row>
    <row r="11" spans="1:23" ht="21" customHeight="1">
      <c r="A11" s="128" t="s">
        <v>29</v>
      </c>
      <c r="B11" s="129" t="s">
        <v>30</v>
      </c>
      <c r="C11" s="130">
        <f>IF((D11+E11+H11+I11+J11+K11+L11+M31+N11)=(C14+C16),(C14+C16),"SAI")</f>
        <v>14678156</v>
      </c>
      <c r="D11" s="131">
        <f>D12+D13</f>
        <v>4887751</v>
      </c>
      <c r="E11" s="131">
        <f>F11+G11</f>
        <v>5747421</v>
      </c>
      <c r="F11" s="131">
        <f>F12+F13</f>
        <v>32539</v>
      </c>
      <c r="G11" s="131">
        <f aca="true" t="shared" si="0" ref="G11:N11">G12+G13</f>
        <v>5714882</v>
      </c>
      <c r="H11" s="131">
        <f t="shared" si="0"/>
        <v>800</v>
      </c>
      <c r="I11" s="131">
        <f t="shared" si="0"/>
        <v>823243</v>
      </c>
      <c r="J11" s="131">
        <f t="shared" si="0"/>
        <v>3026551</v>
      </c>
      <c r="K11" s="131">
        <f t="shared" si="0"/>
        <v>0</v>
      </c>
      <c r="L11" s="131">
        <f t="shared" si="0"/>
        <v>0</v>
      </c>
      <c r="M11" s="131">
        <f>M32+M33</f>
        <v>0</v>
      </c>
      <c r="N11" s="131">
        <f t="shared" si="0"/>
        <v>192390</v>
      </c>
      <c r="O11" s="132"/>
      <c r="P11" s="133"/>
      <c r="Q11" s="134"/>
      <c r="R11" s="134"/>
      <c r="S11" s="134"/>
      <c r="T11" s="134"/>
      <c r="U11" s="134"/>
      <c r="V11" s="134"/>
      <c r="W11" s="134"/>
    </row>
    <row r="12" spans="1:23" ht="21" customHeight="1">
      <c r="A12" s="135">
        <v>1</v>
      </c>
      <c r="B12" s="136" t="s">
        <v>31</v>
      </c>
      <c r="C12" s="130">
        <f>D12+E12+H12+I12+J12+K12+L12+M32+N12</f>
        <v>10571397</v>
      </c>
      <c r="D12" s="137">
        <f>'[1]M3-Cuc'!D12+'[1]M3-VThuy'!D12+'[1]M3-PH'!D12+'[1]M3-CTA'!D12+'[1]M3-VThanh'!D12+'[1]M3-CT'!D12+'[1]M3-NB'!D12+'[1]M3-TXLM'!D12+'[1]M3-HLM'!D12</f>
        <v>3281296</v>
      </c>
      <c r="E12" s="131">
        <f>F12+G12</f>
        <v>4692094</v>
      </c>
      <c r="F12" s="137">
        <f>'[1]M3-Cuc'!F12+'[1]M3-VThuy'!F12+'[1]M3-PH'!F12+'[1]M3-CTA'!F12+'[1]M3-VThanh'!F12+'[1]M3-CT'!F12+'[1]M3-NB'!F12+'[1]M3-TXLM'!F12+'[1]M3-HLM'!F12</f>
        <v>32539</v>
      </c>
      <c r="G12" s="137">
        <f>'[1]M3-Cuc'!G12+'[1]M3-VThuy'!G12+'[1]M3-PH'!G12+'[1]M3-CTA'!G12+'[1]M3-VThanh'!G12+'[1]M3-CT'!G12+'[1]M3-NB'!G12+'[1]M3-TXLM'!G12+'[1]M3-HLM'!G12</f>
        <v>4659555</v>
      </c>
      <c r="H12" s="137">
        <f>'[1]M3-Cuc'!H12+'[1]M3-VThuy'!H12+'[1]M3-PH'!H12+'[1]M3-CTA'!H12+'[1]M3-VThanh'!H12+'[1]M3-CT'!H12+'[1]M3-NB'!H12+'[1]M3-TXLM'!H12+'[1]M3-HLM'!H12</f>
        <v>0</v>
      </c>
      <c r="I12" s="137">
        <f>'[1]M3-Cuc'!I12+'[1]M3-VThuy'!I12+'[1]M3-PH'!I12+'[1]M3-CTA'!I12+'[1]M3-VThanh'!I12+'[1]M3-CT'!I12+'[1]M3-NB'!I12+'[1]M3-TXLM'!I12+'[1]M3-HLM'!I12</f>
        <v>564273</v>
      </c>
      <c r="J12" s="137">
        <f>'[1]M3-Cuc'!J12+'[1]M3-VThuy'!J12+'[1]M3-PH'!J12+'[1]M3-CTA'!J12+'[1]M3-VThanh'!J12+'[1]M3-CT'!J12+'[1]M3-NB'!J12+'[1]M3-TXLM'!J12+'[1]M3-HLM'!J12</f>
        <v>2027827</v>
      </c>
      <c r="K12" s="137">
        <f>'[1]M3-Cuc'!K12+'[1]M3-VThuy'!K12+'[1]M3-PH'!K12+'[1]M3-CTA'!K12+'[1]M3-VThanh'!K12+'[1]M3-CT'!K12+'[1]M3-NB'!K12+'[1]M3-TXLM'!K12+'[1]M3-HLM'!K12</f>
        <v>0</v>
      </c>
      <c r="L12" s="137">
        <f>'[1]M3-Cuc'!L12+'[1]M3-VThuy'!L12+'[1]M3-PH'!L12+'[1]M3-CTA'!L12+'[1]M3-VThanh'!L12+'[1]M3-CT'!L12+'[1]M3-NB'!L12+'[1]M3-TXLM'!L12+'[1]M3-HLM'!L12</f>
        <v>0</v>
      </c>
      <c r="M12" s="137">
        <f>'[1]M3-Cuc'!M12+'[1]M3-VThuy'!M12+'[1]M3-PH'!M12+'[1]M3-CTA'!M12+'[1]M3-VThanh'!M12+'[1]M3-CT'!M12+'[1]M3-NB'!M12+'[1]M3-TXLM'!M12+'[1]M3-HLM'!M12</f>
        <v>0</v>
      </c>
      <c r="N12" s="137">
        <f>'[1]M3-Cuc'!N12+'[1]M3-VThuy'!N12+'[1]M3-PH'!N12+'[1]M3-CTA'!N12+'[1]M3-VThanh'!N12+'[1]M3-CT'!N12+'[1]M3-NB'!N12+'[1]M3-TXLM'!N12+'[1]M3-HLM'!N12</f>
        <v>5907</v>
      </c>
      <c r="O12" s="132"/>
      <c r="P12" s="133"/>
      <c r="Q12" s="134"/>
      <c r="R12" s="134"/>
      <c r="S12" s="134"/>
      <c r="T12" s="134"/>
      <c r="U12" s="134"/>
      <c r="V12" s="134"/>
      <c r="W12" s="134"/>
    </row>
    <row r="13" spans="1:23" ht="21" customHeight="1">
      <c r="A13" s="135">
        <v>2</v>
      </c>
      <c r="B13" s="136" t="s">
        <v>32</v>
      </c>
      <c r="C13" s="130">
        <f>D13+E13+H13+I13+J13+K13+L13+M33+N13</f>
        <v>4106759</v>
      </c>
      <c r="D13" s="137">
        <f>'[1]M3-Cuc'!D13+'[1]M3-VThuy'!D13+'[1]M3-PH'!D13+'[1]M3-CTA'!D13+'[1]M3-VThanh'!D13+'[1]M3-CT'!D13+'[1]M3-NB'!D13+'[1]M3-TXLM'!D13+'[1]M3-HLM'!D13</f>
        <v>1606455</v>
      </c>
      <c r="E13" s="131">
        <f>F13+G13</f>
        <v>1055327</v>
      </c>
      <c r="F13" s="137">
        <f>'[1]M3-Cuc'!F13+'[1]M3-VThuy'!F13+'[1]M3-PH'!F13+'[1]M3-CTA'!F13+'[1]M3-VThanh'!F13+'[1]M3-CT'!F13+'[1]M3-NB'!F13+'[1]M3-TXLM'!F13+'[1]M3-HLM'!F13</f>
        <v>0</v>
      </c>
      <c r="G13" s="137">
        <f>'[1]M3-Cuc'!G13+'[1]M3-VThuy'!G13+'[1]M3-PH'!G13+'[1]M3-CTA'!G13+'[1]M3-VThanh'!G13+'[1]M3-CT'!G13+'[1]M3-NB'!G13+'[1]M3-TXLM'!G13+'[1]M3-HLM'!G13</f>
        <v>1055327</v>
      </c>
      <c r="H13" s="137">
        <f>'[1]M3-Cuc'!H13+'[1]M3-VThuy'!H13+'[1]M3-PH'!H13+'[1]M3-CTA'!H13+'[1]M3-VThanh'!H13+'[1]M3-CT'!H13+'[1]M3-NB'!H13+'[1]M3-TXLM'!H13+'[1]M3-HLM'!H13</f>
        <v>800</v>
      </c>
      <c r="I13" s="137">
        <f>'[1]M3-Cuc'!I13+'[1]M3-VThuy'!I13+'[1]M3-PH'!I13+'[1]M3-CTA'!I13+'[1]M3-VThanh'!I13+'[1]M3-CT'!I13+'[1]M3-NB'!I13+'[1]M3-TXLM'!I13+'[1]M3-HLM'!I13</f>
        <v>258970</v>
      </c>
      <c r="J13" s="137">
        <f>'[1]M3-Cuc'!J13+'[1]M3-VThuy'!J13+'[1]M3-PH'!J13+'[1]M3-CTA'!J13+'[1]M3-VThanh'!J13+'[1]M3-CT'!J13+'[1]M3-NB'!J13+'[1]M3-TXLM'!J13+'[1]M3-HLM'!J13</f>
        <v>998724</v>
      </c>
      <c r="K13" s="137">
        <f>'[1]M3-Cuc'!K13+'[1]M3-VThuy'!K13+'[1]M3-PH'!K13+'[1]M3-CTA'!K13+'[1]M3-VThanh'!K13+'[1]M3-CT'!K13+'[1]M3-NB'!K13+'[1]M3-TXLM'!K13+'[1]M3-HLM'!K13</f>
        <v>0</v>
      </c>
      <c r="L13" s="137">
        <f>'[1]M3-Cuc'!L13+'[1]M3-VThuy'!L13+'[1]M3-PH'!L13+'[1]M3-CTA'!L13+'[1]M3-VThanh'!L13+'[1]M3-CT'!L13+'[1]M3-NB'!L13+'[1]M3-TXLM'!L13+'[1]M3-HLM'!L13</f>
        <v>0</v>
      </c>
      <c r="M13" s="137">
        <f>'[1]M3-Cuc'!M13+'[1]M3-VThuy'!M13+'[1]M3-PH'!M13+'[1]M3-CTA'!M13+'[1]M3-VThanh'!M13+'[1]M3-CT'!M13+'[1]M3-NB'!M13+'[1]M3-TXLM'!M13+'[1]M3-HLM'!M13</f>
        <v>0</v>
      </c>
      <c r="N13" s="137">
        <f>'[1]M3-Cuc'!N13+'[1]M3-VThuy'!N13+'[1]M3-PH'!N13+'[1]M3-CTA'!N13+'[1]M3-VThanh'!N13+'[1]M3-CT'!N13+'[1]M3-NB'!N13+'[1]M3-TXLM'!N13+'[1]M3-HLM'!N13</f>
        <v>186483</v>
      </c>
      <c r="O13" s="132"/>
      <c r="P13" s="133"/>
      <c r="Q13" s="134"/>
      <c r="R13" s="134"/>
      <c r="S13" s="134"/>
      <c r="T13" s="134"/>
      <c r="U13" s="134"/>
      <c r="V13" s="134"/>
      <c r="W13" s="134"/>
    </row>
    <row r="14" spans="1:23" ht="21" customHeight="1">
      <c r="A14" s="138" t="s">
        <v>33</v>
      </c>
      <c r="B14" s="139" t="s">
        <v>34</v>
      </c>
      <c r="C14" s="130">
        <f>D14+E14+H14+I14+J14+K14+L14+M34+N14</f>
        <v>13857</v>
      </c>
      <c r="D14" s="137">
        <f>'[1]M3-Cuc'!D14+'[1]M3-VThuy'!D14+'[1]M3-PH'!D14+'[1]M3-CTA'!D14+'[1]M3-VThanh'!D14+'[1]M3-CT'!D14+'[1]M3-NB'!D14+'[1]M3-TXLM'!D14+'[1]M3-HLM'!D14</f>
        <v>337</v>
      </c>
      <c r="E14" s="131">
        <f>F14+G14</f>
        <v>11320</v>
      </c>
      <c r="F14" s="137">
        <f>'[1]M3-Cuc'!F14+'[1]M3-VThuy'!F14+'[1]M3-PH'!F14+'[1]M3-CTA'!F14+'[1]M3-VThanh'!F14+'[1]M3-CT'!F14+'[1]M3-NB'!F14+'[1]M3-TXLM'!F14+'[1]M3-HLM'!F14</f>
        <v>0</v>
      </c>
      <c r="G14" s="137">
        <f>'[1]M3-Cuc'!G14+'[1]M3-VThuy'!G14+'[1]M3-PH'!G14+'[1]M3-CTA'!G14+'[1]M3-VThanh'!G14+'[1]M3-CT'!G14+'[1]M3-NB'!G14+'[1]M3-TXLM'!G14+'[1]M3-HLM'!G14</f>
        <v>11320</v>
      </c>
      <c r="H14" s="137">
        <f>'[1]M3-Cuc'!H14+'[1]M3-VThuy'!H14+'[1]M3-PH'!H14+'[1]M3-CTA'!H14+'[1]M3-VThanh'!H14+'[1]M3-CT'!H14+'[1]M3-NB'!H14+'[1]M3-TXLM'!H14+'[1]M3-HLM'!H14</f>
        <v>0</v>
      </c>
      <c r="I14" s="137">
        <f>'[1]M3-Cuc'!I14+'[1]M3-VThuy'!I14+'[1]M3-PH'!I14+'[1]M3-CTA'!I14+'[1]M3-VThanh'!I14+'[1]M3-CT'!I14+'[1]M3-NB'!I14+'[1]M3-TXLM'!I14+'[1]M3-HLM'!I14</f>
        <v>200</v>
      </c>
      <c r="J14" s="137">
        <f>'[1]M3-Cuc'!J14+'[1]M3-VThuy'!J14+'[1]M3-PH'!J14+'[1]M3-CTA'!J14+'[1]M3-VThanh'!J14+'[1]M3-CT'!J14+'[1]M3-NB'!J14+'[1]M3-TXLM'!J14+'[1]M3-HLM'!J14</f>
        <v>2000</v>
      </c>
      <c r="K14" s="137">
        <f>'[1]M3-Cuc'!K14+'[1]M3-VThuy'!K14+'[1]M3-PH'!K14+'[1]M3-CTA'!K14+'[1]M3-VThanh'!K14+'[1]M3-CT'!K14+'[1]M3-NB'!K14+'[1]M3-TXLM'!K14+'[1]M3-HLM'!K14</f>
        <v>0</v>
      </c>
      <c r="L14" s="137">
        <f>'[1]M3-Cuc'!L14+'[1]M3-VThuy'!L14+'[1]M3-PH'!L14+'[1]M3-CTA'!L14+'[1]M3-VThanh'!L14+'[1]M3-CT'!L14+'[1]M3-NB'!L14+'[1]M3-TXLM'!L14+'[1]M3-HLM'!L14</f>
        <v>0</v>
      </c>
      <c r="M14" s="137">
        <f>'[1]M3-Cuc'!M14+'[1]M3-VThuy'!M14+'[1]M3-PH'!M14+'[1]M3-CTA'!M14+'[1]M3-VThanh'!M14+'[1]M3-CT'!M14+'[1]M3-NB'!M14+'[1]M3-TXLM'!M14+'[1]M3-HLM'!M14</f>
        <v>0</v>
      </c>
      <c r="N14" s="137">
        <f>'[1]M3-Cuc'!N14+'[1]M3-VThuy'!N14+'[1]M3-PH'!N14+'[1]M3-CTA'!N14+'[1]M3-VThanh'!N14+'[1]M3-CT'!N14+'[1]M3-NB'!N14+'[1]M3-TXLM'!N14+'[1]M3-HLM'!N14</f>
        <v>0</v>
      </c>
      <c r="O14" s="133"/>
      <c r="P14" s="133"/>
      <c r="Q14" s="134"/>
      <c r="R14" s="134"/>
      <c r="S14" s="134"/>
      <c r="T14" s="134"/>
      <c r="U14" s="134"/>
      <c r="V14" s="134"/>
      <c r="W14" s="134"/>
    </row>
    <row r="15" spans="1:23" ht="21" customHeight="1">
      <c r="A15" s="138" t="s">
        <v>35</v>
      </c>
      <c r="B15" s="139" t="s">
        <v>36</v>
      </c>
      <c r="C15" s="130">
        <f>D15+E15+H15+I15+J15+K15+L15+M35+N15</f>
        <v>415835</v>
      </c>
      <c r="D15" s="137">
        <f>'[1]M3-Cuc'!D15+'[1]M3-VThuy'!D15+'[1]M3-PH'!D15+'[1]M3-CTA'!D15+'[1]M3-VThanh'!D15+'[1]M3-CT'!D15+'[1]M3-NB'!D15+'[1]M3-TXLM'!D15+'[1]M3-HLM'!D15</f>
        <v>0</v>
      </c>
      <c r="E15" s="131">
        <f>F15+G15</f>
        <v>0</v>
      </c>
      <c r="F15" s="137">
        <f>'[1]M3-Cuc'!F15+'[1]M3-VThuy'!F15+'[1]M3-PH'!F15+'[1]M3-CTA'!F15+'[1]M3-VThanh'!F15+'[1]M3-CT'!F15+'[1]M3-NB'!F15+'[1]M3-TXLM'!F15+'[1]M3-HLM'!F15</f>
        <v>0</v>
      </c>
      <c r="G15" s="137">
        <f>'[1]M3-Cuc'!G15+'[1]M3-VThuy'!G15+'[1]M3-PH'!G15+'[1]M3-CTA'!G15+'[1]M3-VThanh'!G15+'[1]M3-CT'!G15+'[1]M3-NB'!G15+'[1]M3-TXLM'!G15+'[1]M3-HLM'!G15</f>
        <v>0</v>
      </c>
      <c r="H15" s="137">
        <f>'[1]M3-Cuc'!H15+'[1]M3-VThuy'!H15+'[1]M3-PH'!H15+'[1]M3-CTA'!H15+'[1]M3-VThanh'!H15+'[1]M3-CT'!H15+'[1]M3-NB'!H15+'[1]M3-TXLM'!H15+'[1]M3-HLM'!H15</f>
        <v>0</v>
      </c>
      <c r="I15" s="137">
        <f>'[1]M3-Cuc'!I15+'[1]M3-VThuy'!I15+'[1]M3-PH'!I15+'[1]M3-CTA'!I15+'[1]M3-VThanh'!I15+'[1]M3-CT'!I15+'[1]M3-NB'!I15+'[1]M3-TXLM'!I15+'[1]M3-HLM'!I15</f>
        <v>0</v>
      </c>
      <c r="J15" s="137">
        <f>'[1]M3-Cuc'!J15+'[1]M3-VThuy'!J15+'[1]M3-PH'!J15+'[1]M3-CTA'!J15+'[1]M3-VThanh'!J15+'[1]M3-CT'!J15+'[1]M3-NB'!J15+'[1]M3-TXLM'!J15+'[1]M3-HLM'!J15</f>
        <v>415835</v>
      </c>
      <c r="K15" s="137">
        <f>'[1]M3-Cuc'!K15+'[1]M3-VThuy'!K15+'[1]M3-PH'!K15+'[1]M3-CTA'!K15+'[1]M3-VThanh'!K15+'[1]M3-CT'!K15+'[1]M3-NB'!K15+'[1]M3-TXLM'!K15+'[1]M3-HLM'!K15</f>
        <v>0</v>
      </c>
      <c r="L15" s="137">
        <f>'[1]M3-Cuc'!L15+'[1]M3-VThuy'!L15+'[1]M3-PH'!L15+'[1]M3-CTA'!L15+'[1]M3-VThanh'!L15+'[1]M3-CT'!L15+'[1]M3-NB'!L15+'[1]M3-TXLM'!L15+'[1]M3-HLM'!L15</f>
        <v>0</v>
      </c>
      <c r="M15" s="137">
        <f>'[1]M3-Cuc'!M15+'[1]M3-VThuy'!M15+'[1]M3-PH'!M15+'[1]M3-CTA'!M15+'[1]M3-VThanh'!M15+'[1]M3-CT'!M15+'[1]M3-NB'!M15+'[1]M3-TXLM'!M15+'[1]M3-HLM'!M15</f>
        <v>0</v>
      </c>
      <c r="N15" s="137">
        <f>'[1]M3-Cuc'!N15+'[1]M3-VThuy'!N15+'[1]M3-PH'!N15+'[1]M3-CTA'!N15+'[1]M3-VThanh'!N15+'[1]M3-CT'!N15+'[1]M3-NB'!N15+'[1]M3-TXLM'!N15+'[1]M3-HLM'!N15</f>
        <v>0</v>
      </c>
      <c r="O15" s="133"/>
      <c r="P15" s="133"/>
      <c r="Q15" s="134"/>
      <c r="R15" s="134"/>
      <c r="S15" s="134"/>
      <c r="T15" s="134"/>
      <c r="U15" s="134"/>
      <c r="V15" s="134"/>
      <c r="W15" s="134"/>
    </row>
    <row r="16" spans="1:23" ht="21" customHeight="1">
      <c r="A16" s="138" t="s">
        <v>37</v>
      </c>
      <c r="B16" s="139" t="s">
        <v>38</v>
      </c>
      <c r="C16" s="130">
        <f>C17+C26</f>
        <v>14664299</v>
      </c>
      <c r="D16" s="130">
        <f>D17+D26</f>
        <v>4887414</v>
      </c>
      <c r="E16" s="130">
        <f aca="true" t="shared" si="1" ref="E16:N16">E17+E26</f>
        <v>5736101</v>
      </c>
      <c r="F16" s="130">
        <f>F17+F26</f>
        <v>32539</v>
      </c>
      <c r="G16" s="130">
        <f t="shared" si="1"/>
        <v>5703562</v>
      </c>
      <c r="H16" s="130">
        <f t="shared" si="1"/>
        <v>800</v>
      </c>
      <c r="I16" s="130">
        <f t="shared" si="1"/>
        <v>823043</v>
      </c>
      <c r="J16" s="130">
        <f t="shared" si="1"/>
        <v>3024551</v>
      </c>
      <c r="K16" s="130">
        <f t="shared" si="1"/>
        <v>0</v>
      </c>
      <c r="L16" s="130">
        <f t="shared" si="1"/>
        <v>0</v>
      </c>
      <c r="M16" s="130">
        <f>M37+M26</f>
        <v>0</v>
      </c>
      <c r="N16" s="130">
        <f t="shared" si="1"/>
        <v>192390</v>
      </c>
      <c r="O16" s="133"/>
      <c r="P16" s="133"/>
      <c r="Q16" s="134"/>
      <c r="R16" s="134"/>
      <c r="S16" s="134"/>
      <c r="T16" s="134"/>
      <c r="U16" s="134"/>
      <c r="V16" s="134"/>
      <c r="W16" s="134"/>
    </row>
    <row r="17" spans="1:23" ht="21" customHeight="1">
      <c r="A17" s="138" t="s">
        <v>39</v>
      </c>
      <c r="B17" s="140" t="s">
        <v>40</v>
      </c>
      <c r="C17" s="130">
        <f>SUM(C18:C25)</f>
        <v>10365947</v>
      </c>
      <c r="D17" s="130">
        <f>SUM(D18:D25)</f>
        <v>4130451</v>
      </c>
      <c r="E17" s="131">
        <f>F17+G17</f>
        <v>2416584</v>
      </c>
      <c r="F17" s="130">
        <f>SUM(F18:F25)</f>
        <v>2</v>
      </c>
      <c r="G17" s="130">
        <f aca="true" t="shared" si="2" ref="G17:N17">SUM(G18:G25)</f>
        <v>2416582</v>
      </c>
      <c r="H17" s="130">
        <f t="shared" si="2"/>
        <v>800</v>
      </c>
      <c r="I17" s="130">
        <f t="shared" si="2"/>
        <v>771146</v>
      </c>
      <c r="J17" s="130">
        <f t="shared" si="2"/>
        <v>2854576</v>
      </c>
      <c r="K17" s="130">
        <f t="shared" si="2"/>
        <v>0</v>
      </c>
      <c r="L17" s="130">
        <f t="shared" si="2"/>
        <v>0</v>
      </c>
      <c r="M17" s="130">
        <f t="shared" si="2"/>
        <v>0</v>
      </c>
      <c r="N17" s="130">
        <f t="shared" si="2"/>
        <v>192390</v>
      </c>
      <c r="O17" s="133"/>
      <c r="P17" s="141"/>
      <c r="Q17" s="134"/>
      <c r="R17" s="134"/>
      <c r="S17" s="134"/>
      <c r="T17" s="134"/>
      <c r="U17" s="134"/>
      <c r="V17" s="134"/>
      <c r="W17" s="134"/>
    </row>
    <row r="18" spans="1:23" ht="21" customHeight="1">
      <c r="A18" s="135" t="s">
        <v>41</v>
      </c>
      <c r="B18" s="136" t="s">
        <v>42</v>
      </c>
      <c r="C18" s="130">
        <f>D18+E18+H18+I18+J18+K18+L18+M38+N18</f>
        <v>2813555</v>
      </c>
      <c r="D18" s="137">
        <f>'[1]M3-Cuc'!D18+'[1]M3-VThuy'!D18+'[1]M3-PH'!D18+'[1]M3-CTA'!D18+'[1]M3-VThanh'!D18+'[1]M3-CT'!D18+'[1]M3-NB'!D18+'[1]M3-TXLM'!D18+'[1]M3-HLM'!D18</f>
        <v>1254323</v>
      </c>
      <c r="E18" s="131">
        <f>F18+G18</f>
        <v>512865</v>
      </c>
      <c r="F18" s="137">
        <f>'[1]M3-Cuc'!F18+'[1]M3-VThuy'!F18+'[1]M3-PH'!F18+'[1]M3-CTA'!F18+'[1]M3-VThanh'!F18+'[1]M3-CT'!F18+'[1]M3-NB'!F18+'[1]M3-TXLM'!F18+'[1]M3-HLM'!F18</f>
        <v>0</v>
      </c>
      <c r="G18" s="137">
        <f>'[1]M3-Cuc'!G18+'[1]M3-VThuy'!G18+'[1]M3-PH'!G18+'[1]M3-CTA'!G18+'[1]M3-VThanh'!G18+'[1]M3-CT'!G18+'[1]M3-NB'!G18+'[1]M3-TXLM'!G18+'[1]M3-HLM'!G18</f>
        <v>512865</v>
      </c>
      <c r="H18" s="137">
        <f>'[1]M3-Cuc'!H18+'[1]M3-VThuy'!H18+'[1]M3-PH'!H18+'[1]M3-CTA'!H18+'[1]M3-VThanh'!H18+'[1]M3-CT'!H18+'[1]M3-NB'!H18+'[1]M3-TXLM'!H18+'[1]M3-HLM'!H18</f>
        <v>800</v>
      </c>
      <c r="I18" s="137">
        <f>'[1]M3-Cuc'!I18+'[1]M3-VThuy'!I18+'[1]M3-PH'!I18+'[1]M3-CTA'!I18+'[1]M3-VThanh'!I18+'[1]M3-CT'!I18+'[1]M3-NB'!I18+'[1]M3-TXLM'!I18+'[1]M3-HLM'!I18</f>
        <v>183056</v>
      </c>
      <c r="J18" s="137">
        <f>'[1]M3-Cuc'!J18+'[1]M3-VThuy'!J18+'[1]M3-PH'!J18+'[1]M3-CTA'!J18+'[1]M3-VThanh'!J18+'[1]M3-CT'!J18+'[1]M3-NB'!J18+'[1]M3-TXLM'!J18+'[1]M3-HLM'!J18</f>
        <v>674432</v>
      </c>
      <c r="K18" s="137">
        <f>'[1]M3-Cuc'!K18+'[1]M3-VThuy'!K18+'[1]M3-PH'!K18+'[1]M3-CTA'!K18+'[1]M3-VThanh'!K18+'[1]M3-CT'!K18+'[1]M3-NB'!K18+'[1]M3-TXLM'!K18+'[1]M3-HLM'!K18</f>
        <v>0</v>
      </c>
      <c r="L18" s="137">
        <f>'[1]M3-Cuc'!L18+'[1]M3-VThuy'!L18+'[1]M3-PH'!L18+'[1]M3-CTA'!L18+'[1]M3-VThanh'!L18+'[1]M3-CT'!L18+'[1]M3-NB'!L18+'[1]M3-TXLM'!L18+'[1]M3-HLM'!L18</f>
        <v>0</v>
      </c>
      <c r="M18" s="137">
        <f>'[1]M3-Cuc'!M18+'[1]M3-VThuy'!M18+'[1]M3-PH'!M18+'[1]M3-CTA'!M18+'[1]M3-VThanh'!M18+'[1]M3-CT'!M18+'[1]M3-NB'!M18+'[1]M3-TXLM'!M18+'[1]M3-HLM'!M18</f>
        <v>0</v>
      </c>
      <c r="N18" s="137">
        <f>'[1]M3-Cuc'!N18+'[1]M3-VThuy'!N18+'[1]M3-PH'!N18+'[1]M3-CTA'!N18+'[1]M3-VThanh'!N18+'[1]M3-CT'!N18+'[1]M3-NB'!N18+'[1]M3-TXLM'!N18+'[1]M3-HLM'!N18</f>
        <v>188079</v>
      </c>
      <c r="O18" s="133"/>
      <c r="P18" s="141"/>
      <c r="Q18" s="134"/>
      <c r="R18" s="134"/>
      <c r="S18" s="134"/>
      <c r="T18" s="134"/>
      <c r="U18" s="134"/>
      <c r="V18" s="134"/>
      <c r="W18" s="134"/>
    </row>
    <row r="19" spans="1:23" ht="21" customHeight="1">
      <c r="A19" s="135" t="s">
        <v>43</v>
      </c>
      <c r="B19" s="136" t="s">
        <v>44</v>
      </c>
      <c r="C19" s="130">
        <f>D19+E19+H19+I19+J19+K19+L19+M39+N19</f>
        <v>0</v>
      </c>
      <c r="D19" s="137">
        <f>'[1]M3-Cuc'!D19+'[1]M3-VThuy'!D19+'[1]M3-PH'!D19+'[1]M3-CTA'!D19+'[1]M3-VThanh'!D19+'[1]M3-CT'!D19+'[1]M3-NB'!D19+'[1]M3-TXLM'!D19+'[1]M3-HLM'!D19</f>
        <v>0</v>
      </c>
      <c r="E19" s="131">
        <f aca="true" t="shared" si="3" ref="E19:E26">F19+G19</f>
        <v>0</v>
      </c>
      <c r="F19" s="137">
        <f>'[1]M3-Cuc'!F19+'[1]M3-VThuy'!F19+'[1]M3-PH'!F19+'[1]M3-CTA'!F19+'[1]M3-VThanh'!F19+'[1]M3-CT'!F19+'[1]M3-NB'!F19+'[1]M3-TXLM'!F19+'[1]M3-HLM'!F19</f>
        <v>0</v>
      </c>
      <c r="G19" s="137">
        <f>'[1]M3-Cuc'!G19+'[1]M3-VThuy'!G19+'[1]M3-PH'!G19+'[1]M3-CTA'!G19+'[1]M3-VThanh'!G19+'[1]M3-CT'!G19+'[1]M3-NB'!G19+'[1]M3-TXLM'!G19+'[1]M3-HLM'!G19</f>
        <v>0</v>
      </c>
      <c r="H19" s="137">
        <f>'[1]M3-Cuc'!H19+'[1]M3-VThuy'!H19+'[1]M3-PH'!H19+'[1]M3-CTA'!H19+'[1]M3-VThanh'!H19+'[1]M3-CT'!H19+'[1]M3-NB'!H19+'[1]M3-TXLM'!H19+'[1]M3-HLM'!H19</f>
        <v>0</v>
      </c>
      <c r="I19" s="137">
        <f>'[1]M3-Cuc'!I19+'[1]M3-VThuy'!I19+'[1]M3-PH'!I19+'[1]M3-CTA'!I19+'[1]M3-VThanh'!I19+'[1]M3-CT'!I19+'[1]M3-NB'!I19+'[1]M3-TXLM'!I19+'[1]M3-HLM'!I19</f>
        <v>0</v>
      </c>
      <c r="J19" s="137">
        <f>'[1]M3-Cuc'!J19+'[1]M3-VThuy'!J19+'[1]M3-PH'!J19+'[1]M3-CTA'!J19+'[1]M3-VThanh'!J19+'[1]M3-CT'!J19+'[1]M3-NB'!J19+'[1]M3-TXLM'!J19+'[1]M3-HLM'!J19</f>
        <v>0</v>
      </c>
      <c r="K19" s="137">
        <f>'[1]M3-Cuc'!K19+'[1]M3-VThuy'!K19+'[1]M3-PH'!K19+'[1]M3-CTA'!K19+'[1]M3-VThanh'!K19+'[1]M3-CT'!K19+'[1]M3-NB'!K19+'[1]M3-TXLM'!K19+'[1]M3-HLM'!K19</f>
        <v>0</v>
      </c>
      <c r="L19" s="137">
        <f>'[1]M3-Cuc'!L19+'[1]M3-VThuy'!L19+'[1]M3-PH'!L19+'[1]M3-CTA'!L19+'[1]M3-VThanh'!L19+'[1]M3-CT'!L19+'[1]M3-NB'!L19+'[1]M3-TXLM'!L19+'[1]M3-HLM'!L19</f>
        <v>0</v>
      </c>
      <c r="M19" s="137">
        <f>'[1]M3-Cuc'!M19+'[1]M3-VThuy'!M19+'[1]M3-PH'!M19+'[1]M3-CTA'!M19+'[1]M3-VThanh'!M19+'[1]M3-CT'!M19+'[1]M3-NB'!M19+'[1]M3-TXLM'!M19+'[1]M3-HLM'!M19</f>
        <v>0</v>
      </c>
      <c r="N19" s="137">
        <f>'[1]M3-Cuc'!N19+'[1]M3-VThuy'!N19+'[1]M3-PH'!N19+'[1]M3-CTA'!N19+'[1]M3-VThanh'!N19+'[1]M3-CT'!N19+'[1]M3-NB'!N19+'[1]M3-TXLM'!N19+'[1]M3-HLM'!N19</f>
        <v>0</v>
      </c>
      <c r="O19" s="133"/>
      <c r="P19" s="141"/>
      <c r="Q19" s="134"/>
      <c r="R19" s="134"/>
      <c r="S19" s="134"/>
      <c r="T19" s="134"/>
      <c r="U19" s="134"/>
      <c r="V19" s="134"/>
      <c r="W19" s="134"/>
    </row>
    <row r="20" spans="1:23" ht="21" customHeight="1">
      <c r="A20" s="135" t="s">
        <v>45</v>
      </c>
      <c r="B20" s="136" t="s">
        <v>142</v>
      </c>
      <c r="C20" s="130">
        <f aca="true" t="shared" si="4" ref="C20:C26">D20+E20+H20+I20+J20+K20+L20+M20+N20</f>
        <v>0</v>
      </c>
      <c r="D20" s="137">
        <f>'[1]M3-Cuc'!D20+'[1]M3-VThuy'!D20+'[1]M3-PH'!D20+'[1]M3-CTA'!D20+'[1]M3-VThanh'!D20+'[1]M3-CT'!D20+'[1]M3-NB'!D20+'[1]M3-TXLM'!D20+'[1]M3-HLM'!D20</f>
        <v>0</v>
      </c>
      <c r="E20" s="131">
        <f t="shared" si="3"/>
        <v>0</v>
      </c>
      <c r="F20" s="137">
        <f>'[1]M3-Cuc'!F20+'[1]M3-VThuy'!F20+'[1]M3-PH'!F20+'[1]M3-CTA'!F20+'[1]M3-VThanh'!F20+'[1]M3-CT'!F20+'[1]M3-NB'!F20+'[1]M3-TXLM'!F20+'[1]M3-HLM'!F20</f>
        <v>0</v>
      </c>
      <c r="G20" s="137">
        <f>'[1]M3-Cuc'!G20+'[1]M3-VThuy'!G20+'[1]M3-PH'!G20+'[1]M3-CTA'!G20+'[1]M3-VThanh'!G20+'[1]M3-CT'!G20+'[1]M3-NB'!G20+'[1]M3-TXLM'!G20+'[1]M3-HLM'!G20</f>
        <v>0</v>
      </c>
      <c r="H20" s="137">
        <f>'[1]M3-Cuc'!H20+'[1]M3-VThuy'!H20+'[1]M3-PH'!H20+'[1]M3-CTA'!H20+'[1]M3-VThanh'!H20+'[1]M3-CT'!H20+'[1]M3-NB'!H20+'[1]M3-TXLM'!H20+'[1]M3-HLM'!H20</f>
        <v>0</v>
      </c>
      <c r="I20" s="137">
        <f>'[1]M3-Cuc'!I20+'[1]M3-VThuy'!I20+'[1]M3-PH'!I20+'[1]M3-CTA'!I20+'[1]M3-VThanh'!I20+'[1]M3-CT'!I20+'[1]M3-NB'!I20+'[1]M3-TXLM'!I20+'[1]M3-HLM'!I20</f>
        <v>0</v>
      </c>
      <c r="J20" s="137">
        <f>'[1]M3-Cuc'!J20+'[1]M3-VThuy'!J20+'[1]M3-PH'!J20+'[1]M3-CTA'!J20+'[1]M3-VThanh'!J20+'[1]M3-CT'!J20+'[1]M3-NB'!J20+'[1]M3-TXLM'!J20+'[1]M3-HLM'!J20</f>
        <v>0</v>
      </c>
      <c r="K20" s="137">
        <f>'[1]M3-Cuc'!K20+'[1]M3-VThuy'!K20+'[1]M3-PH'!K20+'[1]M3-CTA'!K20+'[1]M3-VThanh'!K20+'[1]M3-CT'!K20+'[1]M3-NB'!K20+'[1]M3-TXLM'!K20+'[1]M3-HLM'!K20</f>
        <v>0</v>
      </c>
      <c r="L20" s="137">
        <f>'[1]M3-Cuc'!L20+'[1]M3-VThuy'!L20+'[1]M3-PH'!L20+'[1]M3-CTA'!L20+'[1]M3-VThanh'!L20+'[1]M3-CT'!L20+'[1]M3-NB'!L20+'[1]M3-TXLM'!L20+'[1]M3-HLM'!L20</f>
        <v>0</v>
      </c>
      <c r="M20" s="137">
        <f>'[1]M3-Cuc'!M20+'[1]M3-VThuy'!M20+'[1]M3-PH'!M20+'[1]M3-CTA'!M20+'[1]M3-VThanh'!M20+'[1]M3-CT'!M20+'[1]M3-NB'!M20+'[1]M3-TXLM'!M20+'[1]M3-HLM'!M20</f>
        <v>0</v>
      </c>
      <c r="N20" s="137">
        <f>'[1]M3-Cuc'!N20+'[1]M3-VThuy'!N20+'[1]M3-PH'!N20+'[1]M3-CTA'!N20+'[1]M3-VThanh'!N20+'[1]M3-CT'!N20+'[1]M3-NB'!N20+'[1]M3-TXLM'!N20+'[1]M3-HLM'!N20</f>
        <v>0</v>
      </c>
      <c r="O20" s="133"/>
      <c r="P20" s="141"/>
      <c r="Q20" s="134"/>
      <c r="R20" s="134"/>
      <c r="S20" s="134"/>
      <c r="T20" s="134"/>
      <c r="U20" s="134"/>
      <c r="V20" s="134"/>
      <c r="W20" s="134"/>
    </row>
    <row r="21" spans="1:23" ht="15.75">
      <c r="A21" s="135" t="s">
        <v>47</v>
      </c>
      <c r="B21" s="136" t="s">
        <v>46</v>
      </c>
      <c r="C21" s="130">
        <f t="shared" si="4"/>
        <v>7437527</v>
      </c>
      <c r="D21" s="137">
        <f>'[1]M3-Cuc'!D21+'[1]M3-VThuy'!D21+'[1]M3-PH'!D21+'[1]M3-CTA'!D21+'[1]M3-VThanh'!D21+'[1]M3-CT'!D21+'[1]M3-NB'!D21+'[1]M3-TXLM'!D21+'[1]M3-HLM'!D21</f>
        <v>2821979</v>
      </c>
      <c r="E21" s="131">
        <f t="shared" si="3"/>
        <v>1900718</v>
      </c>
      <c r="F21" s="137">
        <f>'[1]M3-Cuc'!F21+'[1]M3-VThuy'!F21+'[1]M3-PH'!F21+'[1]M3-CTA'!F21+'[1]M3-VThanh'!F21+'[1]M3-CT'!F21+'[1]M3-NB'!F21+'[1]M3-TXLM'!F21+'[1]M3-HLM'!F21</f>
        <v>1</v>
      </c>
      <c r="G21" s="137">
        <f>'[1]M3-Cuc'!G21+'[1]M3-VThuy'!G21+'[1]M3-PH'!G21+'[1]M3-CTA'!G21+'[1]M3-VThanh'!G21+'[1]M3-CT'!G21+'[1]M3-NB'!G21+'[1]M3-TXLM'!G21+'[1]M3-HLM'!G21</f>
        <v>1900717</v>
      </c>
      <c r="H21" s="137">
        <f>'[1]M3-Cuc'!H21+'[1]M3-VThuy'!H21+'[1]M3-PH'!H21+'[1]M3-CTA'!H21+'[1]M3-VThanh'!H21+'[1]M3-CT'!H21+'[1]M3-NB'!H21+'[1]M3-TXLM'!H21+'[1]M3-HLM'!H21</f>
        <v>0</v>
      </c>
      <c r="I21" s="137">
        <f>'[1]M3-Cuc'!I21+'[1]M3-VThuy'!I21+'[1]M3-PH'!I21+'[1]M3-CTA'!I21+'[1]M3-VThanh'!I21+'[1]M3-CT'!I21+'[1]M3-NB'!I21+'[1]M3-TXLM'!I21+'[1]M3-HLM'!I21</f>
        <v>585865</v>
      </c>
      <c r="J21" s="137">
        <f>'[1]M3-Cuc'!J21+'[1]M3-VThuy'!J21+'[1]M3-PH'!J21+'[1]M3-CTA'!J21+'[1]M3-VThanh'!J21+'[1]M3-CT'!J21+'[1]M3-NB'!J21+'[1]M3-TXLM'!J21+'[1]M3-HLM'!J21</f>
        <v>2124654</v>
      </c>
      <c r="K21" s="137">
        <f>'[1]M3-Cuc'!K21+'[1]M3-VThuy'!K21+'[1]M3-PH'!K21+'[1]M3-CTA'!K21+'[1]M3-VThanh'!K21+'[1]M3-CT'!K21+'[1]M3-NB'!K21+'[1]M3-TXLM'!K21+'[1]M3-HLM'!K21</f>
        <v>0</v>
      </c>
      <c r="L21" s="137">
        <f>'[1]M3-Cuc'!L21+'[1]M3-VThuy'!L21+'[1]M3-PH'!L21+'[1]M3-CTA'!L21+'[1]M3-VThanh'!L21+'[1]M3-CT'!L21+'[1]M3-NB'!L21+'[1]M3-TXLM'!L21+'[1]M3-HLM'!L21</f>
        <v>0</v>
      </c>
      <c r="M21" s="137">
        <f>'[1]M3-Cuc'!M21+'[1]M3-VThuy'!M21+'[1]M3-PH'!M21+'[1]M3-CTA'!M21+'[1]M3-VThanh'!M21+'[1]M3-CT'!M21+'[1]M3-NB'!M21+'[1]M3-TXLM'!M21+'[1]M3-HLM'!M21</f>
        <v>0</v>
      </c>
      <c r="N21" s="137">
        <f>'[1]M3-Cuc'!N21+'[1]M3-VThuy'!N21+'[1]M3-PH'!N21+'[1]M3-CTA'!N21+'[1]M3-VThanh'!N21+'[1]M3-CT'!N21+'[1]M3-NB'!N21+'[1]M3-TXLM'!N21+'[1]M3-HLM'!N21</f>
        <v>4311</v>
      </c>
      <c r="O21" s="133"/>
      <c r="P21" s="141"/>
      <c r="Q21" s="134"/>
      <c r="R21" s="134"/>
      <c r="S21" s="134"/>
      <c r="T21" s="134"/>
      <c r="U21" s="134"/>
      <c r="V21" s="134"/>
      <c r="W21" s="134"/>
    </row>
    <row r="22" spans="1:23" ht="21" customHeight="1">
      <c r="A22" s="135" t="s">
        <v>49</v>
      </c>
      <c r="B22" s="136" t="s">
        <v>48</v>
      </c>
      <c r="C22" s="130">
        <f t="shared" si="4"/>
        <v>57549</v>
      </c>
      <c r="D22" s="137">
        <f>'[1]M3-Cuc'!D22+'[1]M3-VThuy'!D22+'[1]M3-PH'!D22+'[1]M3-CTA'!D22+'[1]M3-VThanh'!D22+'[1]M3-CT'!D22+'[1]M3-NB'!D22+'[1]M3-TXLM'!D22+'[1]M3-HLM'!D22</f>
        <v>10901</v>
      </c>
      <c r="E22" s="131">
        <f t="shared" si="3"/>
        <v>3001</v>
      </c>
      <c r="F22" s="137">
        <f>'[1]M3-Cuc'!F22+'[1]M3-VThuy'!F22+'[1]M3-PH'!F22+'[1]M3-CTA'!F22+'[1]M3-VThanh'!F22+'[1]M3-CT'!F22+'[1]M3-NB'!F22+'[1]M3-TXLM'!F22+'[1]M3-HLM'!F22</f>
        <v>1</v>
      </c>
      <c r="G22" s="137">
        <f>'[1]M3-Cuc'!G22+'[1]M3-VThuy'!G22+'[1]M3-PH'!G22+'[1]M3-CTA'!G22+'[1]M3-VThanh'!G22+'[1]M3-CT'!G22+'[1]M3-NB'!G22+'[1]M3-TXLM'!G22+'[1]M3-HLM'!G22</f>
        <v>3000</v>
      </c>
      <c r="H22" s="137">
        <f>'[1]M3-Cuc'!H22+'[1]M3-VThuy'!H22+'[1]M3-PH'!H22+'[1]M3-CTA'!H22+'[1]M3-VThanh'!H22+'[1]M3-CT'!H22+'[1]M3-NB'!H22+'[1]M3-TXLM'!H22+'[1]M3-HLM'!H22</f>
        <v>0</v>
      </c>
      <c r="I22" s="137">
        <f>'[1]M3-Cuc'!I22+'[1]M3-VThuy'!I22+'[1]M3-PH'!I22+'[1]M3-CTA'!I22+'[1]M3-VThanh'!I22+'[1]M3-CT'!I22+'[1]M3-NB'!I22+'[1]M3-TXLM'!I22+'[1]M3-HLM'!I22</f>
        <v>2225</v>
      </c>
      <c r="J22" s="137">
        <f>'[1]M3-Cuc'!J22+'[1]M3-VThuy'!J22+'[1]M3-PH'!J22+'[1]M3-CTA'!J22+'[1]M3-VThanh'!J22+'[1]M3-CT'!J22+'[1]M3-NB'!J22+'[1]M3-TXLM'!J22+'[1]M3-HLM'!J22</f>
        <v>41422</v>
      </c>
      <c r="K22" s="137">
        <f>'[1]M3-Cuc'!K22+'[1]M3-VThuy'!K22+'[1]M3-PH'!K22+'[1]M3-CTA'!K22+'[1]M3-VThanh'!K22+'[1]M3-CT'!K22+'[1]M3-NB'!K22+'[1]M3-TXLM'!K22+'[1]M3-HLM'!K22</f>
        <v>0</v>
      </c>
      <c r="L22" s="137">
        <f>'[1]M3-Cuc'!L22+'[1]M3-VThuy'!L22+'[1]M3-PH'!L22+'[1]M3-CTA'!L22+'[1]M3-VThanh'!L22+'[1]M3-CT'!L22+'[1]M3-NB'!L22+'[1]M3-TXLM'!L22+'[1]M3-HLM'!L22</f>
        <v>0</v>
      </c>
      <c r="M22" s="137">
        <f>'[1]M3-Cuc'!M22+'[1]M3-VThuy'!M22+'[1]M3-PH'!M22+'[1]M3-CTA'!M22+'[1]M3-VThanh'!M22+'[1]M3-CT'!M22+'[1]M3-NB'!M22+'[1]M3-TXLM'!M22+'[1]M3-HLM'!M22</f>
        <v>0</v>
      </c>
      <c r="N22" s="137">
        <f>'[1]M3-Cuc'!N22+'[1]M3-VThuy'!N22+'[1]M3-PH'!N22+'[1]M3-CTA'!N22+'[1]M3-VThanh'!N22+'[1]M3-CT'!N22+'[1]M3-NB'!N22+'[1]M3-TXLM'!N22+'[1]M3-HLM'!N22</f>
        <v>0</v>
      </c>
      <c r="O22" s="133"/>
      <c r="P22" s="141"/>
      <c r="Q22" s="134"/>
      <c r="R22" s="134"/>
      <c r="S22" s="134"/>
      <c r="T22" s="134"/>
      <c r="U22" s="134"/>
      <c r="V22" s="134"/>
      <c r="W22" s="134"/>
    </row>
    <row r="23" spans="1:23" ht="21" customHeight="1">
      <c r="A23" s="135" t="s">
        <v>51</v>
      </c>
      <c r="B23" s="136" t="s">
        <v>50</v>
      </c>
      <c r="C23" s="130">
        <f t="shared" si="4"/>
        <v>0</v>
      </c>
      <c r="D23" s="137">
        <f>'[1]M3-Cuc'!D23+'[1]M3-VThuy'!D23+'[1]M3-PH'!D23+'[1]M3-CTA'!D23+'[1]M3-VThanh'!D23+'[1]M3-CT'!D23+'[1]M3-NB'!D23+'[1]M3-TXLM'!D23+'[1]M3-HLM'!D23</f>
        <v>0</v>
      </c>
      <c r="E23" s="131">
        <f t="shared" si="3"/>
        <v>0</v>
      </c>
      <c r="F23" s="137">
        <f>'[1]M3-Cuc'!F23+'[1]M3-VThuy'!F23+'[1]M3-PH'!F23+'[1]M3-CTA'!F23+'[1]M3-VThanh'!F23+'[1]M3-CT'!F23+'[1]M3-NB'!F23+'[1]M3-TXLM'!F23+'[1]M3-HLM'!F23</f>
        <v>0</v>
      </c>
      <c r="G23" s="137">
        <f>'[1]M3-Cuc'!G23+'[1]M3-VThuy'!G23+'[1]M3-PH'!G23+'[1]M3-CTA'!G23+'[1]M3-VThanh'!G23+'[1]M3-CT'!G23+'[1]M3-NB'!G23+'[1]M3-TXLM'!G23+'[1]M3-HLM'!G23</f>
        <v>0</v>
      </c>
      <c r="H23" s="137">
        <f>'[1]M3-Cuc'!H23+'[1]M3-VThuy'!H23+'[1]M3-PH'!H23+'[1]M3-CTA'!H23+'[1]M3-VThanh'!H23+'[1]M3-CT'!H23+'[1]M3-NB'!H23+'[1]M3-TXLM'!H23+'[1]M3-HLM'!H23</f>
        <v>0</v>
      </c>
      <c r="I23" s="137">
        <f>'[1]M3-Cuc'!I23+'[1]M3-VThuy'!I23+'[1]M3-PH'!I23+'[1]M3-CTA'!I23+'[1]M3-VThanh'!I23+'[1]M3-CT'!I23+'[1]M3-NB'!I23+'[1]M3-TXLM'!I23+'[1]M3-HLM'!I23</f>
        <v>0</v>
      </c>
      <c r="J23" s="137">
        <f>'[1]M3-Cuc'!J23+'[1]M3-VThuy'!J23+'[1]M3-PH'!J23+'[1]M3-CTA'!J23+'[1]M3-VThanh'!J23+'[1]M3-CT'!J23+'[1]M3-NB'!J23+'[1]M3-TXLM'!J23+'[1]M3-HLM'!J23</f>
        <v>0</v>
      </c>
      <c r="K23" s="137">
        <f>'[1]M3-Cuc'!K23+'[1]M3-VThuy'!K23+'[1]M3-PH'!K23+'[1]M3-CTA'!K23+'[1]M3-VThanh'!K23+'[1]M3-CT'!K23+'[1]M3-NB'!K23+'[1]M3-TXLM'!K23+'[1]M3-HLM'!K23</f>
        <v>0</v>
      </c>
      <c r="L23" s="137">
        <f>'[1]M3-Cuc'!L23+'[1]M3-VThuy'!L23+'[1]M3-PH'!L23+'[1]M3-CTA'!L23+'[1]M3-VThanh'!L23+'[1]M3-CT'!L23+'[1]M3-NB'!L23+'[1]M3-TXLM'!L23+'[1]M3-HLM'!L23</f>
        <v>0</v>
      </c>
      <c r="M23" s="137">
        <f>'[1]M3-Cuc'!M23+'[1]M3-VThuy'!M23+'[1]M3-PH'!M23+'[1]M3-CTA'!M23+'[1]M3-VThanh'!M23+'[1]M3-CT'!M23+'[1]M3-NB'!M23+'[1]M3-TXLM'!M23+'[1]M3-HLM'!M23</f>
        <v>0</v>
      </c>
      <c r="N23" s="137">
        <f>'[1]M3-Cuc'!N23+'[1]M3-VThuy'!N23+'[1]M3-PH'!N23+'[1]M3-CTA'!N23+'[1]M3-VThanh'!N23+'[1]M3-CT'!N23+'[1]M3-NB'!N23+'[1]M3-TXLM'!N23+'[1]M3-HLM'!N23</f>
        <v>0</v>
      </c>
      <c r="O23" s="133"/>
      <c r="P23" s="141"/>
      <c r="Q23" s="134"/>
      <c r="R23" s="134"/>
      <c r="S23" s="134"/>
      <c r="T23" s="134"/>
      <c r="U23" s="134"/>
      <c r="V23" s="134"/>
      <c r="W23" s="134"/>
    </row>
    <row r="24" spans="1:23" ht="25.5">
      <c r="A24" s="135" t="s">
        <v>53</v>
      </c>
      <c r="B24" s="142" t="s">
        <v>52</v>
      </c>
      <c r="C24" s="130">
        <f t="shared" si="4"/>
        <v>8000</v>
      </c>
      <c r="D24" s="137">
        <f>'[1]M3-Cuc'!D24+'[1]M3-VThuy'!D24+'[1]M3-PH'!D24+'[1]M3-CTA'!D24+'[1]M3-VThanh'!D24+'[1]M3-CT'!D24+'[1]M3-NB'!D24+'[1]M3-TXLM'!D24+'[1]M3-HLM'!D24</f>
        <v>8000</v>
      </c>
      <c r="E24" s="131">
        <f t="shared" si="3"/>
        <v>0</v>
      </c>
      <c r="F24" s="137">
        <f>'[1]M3-Cuc'!F24+'[1]M3-VThuy'!F24+'[1]M3-PH'!F24+'[1]M3-CTA'!F24+'[1]M3-VThanh'!F24+'[1]M3-CT'!F24+'[1]M3-NB'!F24+'[1]M3-TXLM'!F24+'[1]M3-HLM'!F24</f>
        <v>0</v>
      </c>
      <c r="G24" s="137">
        <f>'[1]M3-Cuc'!G24+'[1]M3-VThuy'!G24+'[1]M3-PH'!G24+'[1]M3-CTA'!G24+'[1]M3-VThanh'!G24+'[1]M3-CT'!G24+'[1]M3-NB'!G24+'[1]M3-TXLM'!G24+'[1]M3-HLM'!G24</f>
        <v>0</v>
      </c>
      <c r="H24" s="137">
        <f>'[1]M3-Cuc'!H24+'[1]M3-VThuy'!H24+'[1]M3-PH'!H24+'[1]M3-CTA'!H24+'[1]M3-VThanh'!H24+'[1]M3-CT'!H24+'[1]M3-NB'!H24+'[1]M3-TXLM'!H24+'[1]M3-HLM'!H24</f>
        <v>0</v>
      </c>
      <c r="I24" s="137">
        <f>'[1]M3-Cuc'!I24+'[1]M3-VThuy'!I24+'[1]M3-PH'!I24+'[1]M3-CTA'!I24+'[1]M3-VThanh'!I24+'[1]M3-CT'!I24+'[1]M3-NB'!I24+'[1]M3-TXLM'!I24+'[1]M3-HLM'!I24</f>
        <v>0</v>
      </c>
      <c r="J24" s="137">
        <f>'[1]M3-Cuc'!J24+'[1]M3-VThuy'!J24+'[1]M3-PH'!J24+'[1]M3-CTA'!J24+'[1]M3-VThanh'!J24+'[1]M3-CT'!J24+'[1]M3-NB'!J24+'[1]M3-TXLM'!J24+'[1]M3-HLM'!J24</f>
        <v>0</v>
      </c>
      <c r="K24" s="137">
        <f>'[1]M3-Cuc'!K24+'[1]M3-VThuy'!K24+'[1]M3-PH'!K24+'[1]M3-CTA'!K24+'[1]M3-VThanh'!K24+'[1]M3-CT'!K24+'[1]M3-NB'!K24+'[1]M3-TXLM'!K24+'[1]M3-HLM'!K24</f>
        <v>0</v>
      </c>
      <c r="L24" s="137">
        <f>'[1]M3-Cuc'!L24+'[1]M3-VThuy'!L24+'[1]M3-PH'!L24+'[1]M3-CTA'!L24+'[1]M3-VThanh'!L24+'[1]M3-CT'!L24+'[1]M3-NB'!L24+'[1]M3-TXLM'!L24+'[1]M3-HLM'!L24</f>
        <v>0</v>
      </c>
      <c r="M24" s="137">
        <f>'[1]M3-Cuc'!M24+'[1]M3-VThuy'!M24+'[1]M3-PH'!M24+'[1]M3-CTA'!M24+'[1]M3-VThanh'!M24+'[1]M3-CT'!M24+'[1]M3-NB'!M24+'[1]M3-TXLM'!M24+'[1]M3-HLM'!M24</f>
        <v>0</v>
      </c>
      <c r="N24" s="137">
        <f>'[1]M3-Cuc'!N24+'[1]M3-VThuy'!N24+'[1]M3-PH'!N24+'[1]M3-CTA'!N24+'[1]M3-VThanh'!N24+'[1]M3-CT'!N24+'[1]M3-NB'!N24+'[1]M3-TXLM'!N24+'[1]M3-HLM'!N24</f>
        <v>0</v>
      </c>
      <c r="O24" s="133"/>
      <c r="P24" s="141"/>
      <c r="Q24" s="134"/>
      <c r="R24" s="134"/>
      <c r="S24" s="134"/>
      <c r="T24" s="134"/>
      <c r="U24" s="134"/>
      <c r="V24" s="134"/>
      <c r="W24" s="134"/>
    </row>
    <row r="25" spans="1:23" ht="21" customHeight="1">
      <c r="A25" s="135" t="s">
        <v>122</v>
      </c>
      <c r="B25" s="136" t="s">
        <v>54</v>
      </c>
      <c r="C25" s="130">
        <f t="shared" si="4"/>
        <v>49316</v>
      </c>
      <c r="D25" s="137">
        <f>'[1]M3-Cuc'!D25+'[1]M3-VThuy'!D25+'[1]M3-PH'!D25+'[1]M3-CTA'!D25+'[1]M3-VThanh'!D25+'[1]M3-CT'!D25+'[1]M3-NB'!D25+'[1]M3-TXLM'!D25+'[1]M3-HLM'!D25</f>
        <v>35248</v>
      </c>
      <c r="E25" s="131">
        <f t="shared" si="3"/>
        <v>0</v>
      </c>
      <c r="F25" s="137">
        <f>'[1]M3-Cuc'!F25+'[1]M3-VThuy'!F25+'[1]M3-PH'!F25+'[1]M3-CTA'!F25+'[1]M3-VThanh'!F25+'[1]M3-CT'!F25+'[1]M3-NB'!F25+'[1]M3-TXLM'!F25+'[1]M3-HLM'!F25</f>
        <v>0</v>
      </c>
      <c r="G25" s="137">
        <f>'[1]M3-Cuc'!G25+'[1]M3-VThuy'!G25+'[1]M3-PH'!G25+'[1]M3-CTA'!G25+'[1]M3-VThanh'!G25+'[1]M3-CT'!G25+'[1]M3-NB'!G25+'[1]M3-TXLM'!G25+'[1]M3-HLM'!G25</f>
        <v>0</v>
      </c>
      <c r="H25" s="137">
        <f>'[1]M3-Cuc'!H25+'[1]M3-VThuy'!H25+'[1]M3-PH'!H25+'[1]M3-CTA'!H25+'[1]M3-VThanh'!H25+'[1]M3-CT'!H25+'[1]M3-NB'!H25+'[1]M3-TXLM'!H25+'[1]M3-HLM'!H25</f>
        <v>0</v>
      </c>
      <c r="I25" s="137">
        <f>'[1]M3-Cuc'!I25+'[1]M3-VThuy'!I25+'[1]M3-PH'!I25+'[1]M3-CTA'!I25+'[1]M3-VThanh'!I25+'[1]M3-CT'!I25+'[1]M3-NB'!I25+'[1]M3-TXLM'!I25+'[1]M3-HLM'!I25</f>
        <v>0</v>
      </c>
      <c r="J25" s="137">
        <f>'[1]M3-Cuc'!J25+'[1]M3-VThuy'!J25+'[1]M3-PH'!J25+'[1]M3-CTA'!J25+'[1]M3-VThanh'!J25+'[1]M3-CT'!J25+'[1]M3-NB'!J25+'[1]M3-TXLM'!J25+'[1]M3-HLM'!J25</f>
        <v>14068</v>
      </c>
      <c r="K25" s="137">
        <f>'[1]M3-Cuc'!K25+'[1]M3-VThuy'!K25+'[1]M3-PH'!K25+'[1]M3-CTA'!K25+'[1]M3-VThanh'!K25+'[1]M3-CT'!K25+'[1]M3-NB'!K25+'[1]M3-TXLM'!K25+'[1]M3-HLM'!K25</f>
        <v>0</v>
      </c>
      <c r="L25" s="137">
        <f>'[1]M3-Cuc'!L25+'[1]M3-VThuy'!L25+'[1]M3-PH'!L25+'[1]M3-CTA'!L25+'[1]M3-VThanh'!L25+'[1]M3-CT'!L25+'[1]M3-NB'!L25+'[1]M3-TXLM'!L25+'[1]M3-HLM'!L25</f>
        <v>0</v>
      </c>
      <c r="M25" s="137">
        <f>'[1]M3-Cuc'!M25+'[1]M3-VThuy'!M25+'[1]M3-PH'!M25+'[1]M3-CTA'!M25+'[1]M3-VThanh'!M25+'[1]M3-CT'!M25+'[1]M3-NB'!M25+'[1]M3-TXLM'!M25+'[1]M3-HLM'!M25</f>
        <v>0</v>
      </c>
      <c r="N25" s="137">
        <f>'[1]M3-Cuc'!N25+'[1]M3-VThuy'!N25+'[1]M3-PH'!N25+'[1]M3-CTA'!N25+'[1]M3-VThanh'!N25+'[1]M3-CT'!N25+'[1]M3-NB'!N25+'[1]M3-TXLM'!N25+'[1]M3-HLM'!N25</f>
        <v>0</v>
      </c>
      <c r="O25" s="133"/>
      <c r="P25" s="141"/>
      <c r="Q25" s="134"/>
      <c r="R25" s="134"/>
      <c r="S25" s="134"/>
      <c r="T25" s="134"/>
      <c r="U25" s="134"/>
      <c r="V25" s="134"/>
      <c r="W25" s="134"/>
    </row>
    <row r="26" spans="1:23" ht="21" customHeight="1">
      <c r="A26" s="138" t="s">
        <v>55</v>
      </c>
      <c r="B26" s="139" t="s">
        <v>56</v>
      </c>
      <c r="C26" s="130">
        <f t="shared" si="4"/>
        <v>4298352</v>
      </c>
      <c r="D26" s="137">
        <f>'[1]M3-Cuc'!D26+'[1]M3-VThuy'!D26+'[1]M3-PH'!D26+'[1]M3-CTA'!D26+'[1]M3-VThanh'!D26+'[1]M3-CT'!D26+'[1]M3-NB'!D26+'[1]M3-TXLM'!D26+'[1]M3-HLM'!D26</f>
        <v>756963</v>
      </c>
      <c r="E26" s="131">
        <f t="shared" si="3"/>
        <v>3319517</v>
      </c>
      <c r="F26" s="137">
        <f>'[1]M3-Cuc'!F26+'[1]M3-VThuy'!F26+'[1]M3-PH'!F26+'[1]M3-CTA'!F26+'[1]M3-VThanh'!F26+'[1]M3-CT'!F26+'[1]M3-NB'!F26+'[1]M3-TXLM'!F26+'[1]M3-HLM'!F26</f>
        <v>32537</v>
      </c>
      <c r="G26" s="137">
        <f>'[1]M3-Cuc'!G26+'[1]M3-VThuy'!G26+'[1]M3-PH'!G26+'[1]M3-CTA'!G26+'[1]M3-VThanh'!G26+'[1]M3-CT'!G26+'[1]M3-NB'!G26+'[1]M3-TXLM'!G26+'[1]M3-HLM'!G26</f>
        <v>3286980</v>
      </c>
      <c r="H26" s="137">
        <f>'[1]M3-Cuc'!H26+'[1]M3-VThuy'!H26+'[1]M3-PH'!H26+'[1]M3-CTA'!H26+'[1]M3-VThanh'!H26+'[1]M3-CT'!H26+'[1]M3-NB'!H26+'[1]M3-TXLM'!H26+'[1]M3-HLM'!H26</f>
        <v>0</v>
      </c>
      <c r="I26" s="137">
        <f>'[1]M3-Cuc'!I26+'[1]M3-VThuy'!I26+'[1]M3-PH'!I26+'[1]M3-CTA'!I26+'[1]M3-VThanh'!I26+'[1]M3-CT'!I26+'[1]M3-NB'!I26+'[1]M3-TXLM'!I26+'[1]M3-HLM'!I26</f>
        <v>51897</v>
      </c>
      <c r="J26" s="137">
        <f>'[1]M3-Cuc'!J26+'[1]M3-VThuy'!J26+'[1]M3-PH'!J26+'[1]M3-CTA'!J26+'[1]M3-VThanh'!J26+'[1]M3-CT'!J26+'[1]M3-NB'!J26+'[1]M3-TXLM'!J26+'[1]M3-HLM'!J26</f>
        <v>169975</v>
      </c>
      <c r="K26" s="137">
        <f>'[1]M3-Cuc'!K26+'[1]M3-VThuy'!K26+'[1]M3-PH'!K26+'[1]M3-CTA'!K26+'[1]M3-VThanh'!K26+'[1]M3-CT'!K26+'[1]M3-NB'!K26+'[1]M3-TXLM'!K26+'[1]M3-HLM'!K26</f>
        <v>0</v>
      </c>
      <c r="L26" s="137">
        <f>'[1]M3-Cuc'!L26+'[1]M3-VThuy'!L26+'[1]M3-PH'!L26+'[1]M3-CTA'!L26+'[1]M3-VThanh'!L26+'[1]M3-CT'!L26+'[1]M3-NB'!L26+'[1]M3-TXLM'!L26+'[1]M3-HLM'!L26</f>
        <v>0</v>
      </c>
      <c r="M26" s="137">
        <f>'[1]M3-Cuc'!M26+'[1]M3-VThuy'!M26+'[1]M3-PH'!M26+'[1]M3-CTA'!M26+'[1]M3-VThanh'!M26+'[1]M3-CT'!M26+'[1]M3-NB'!M26+'[1]M3-TXLM'!M26+'[1]M3-HLM'!M26</f>
        <v>0</v>
      </c>
      <c r="N26" s="137">
        <f>'[1]M3-Cuc'!N26+'[1]M3-VThuy'!N26+'[1]M3-PH'!N26+'[1]M3-CTA'!N26+'[1]M3-VThanh'!N26+'[1]M3-CT'!N26+'[1]M3-NB'!N26+'[1]M3-TXLM'!N26+'[1]M3-HLM'!N26</f>
        <v>0</v>
      </c>
      <c r="O26" s="133"/>
      <c r="P26" s="141"/>
      <c r="Q26" s="134"/>
      <c r="R26" s="134"/>
      <c r="S26" s="134"/>
      <c r="T26" s="134"/>
      <c r="U26" s="134"/>
      <c r="V26" s="134"/>
      <c r="W26" s="134"/>
    </row>
    <row r="27" spans="1:23" ht="30.75" customHeight="1">
      <c r="A27" s="143" t="s">
        <v>143</v>
      </c>
      <c r="B27" s="144" t="s">
        <v>144</v>
      </c>
      <c r="C27" s="145">
        <f>(C18+C19+C20)/C17*100</f>
        <v>27.14228617993127</v>
      </c>
      <c r="D27" s="145">
        <f aca="true" t="shared" si="5" ref="D27:N27">(D18+D19+D20)/D17*100</f>
        <v>30.36770076681699</v>
      </c>
      <c r="E27" s="145">
        <f t="shared" si="5"/>
        <v>21.222725963591582</v>
      </c>
      <c r="F27" s="145">
        <f t="shared" si="5"/>
        <v>0</v>
      </c>
      <c r="G27" s="145">
        <f t="shared" si="5"/>
        <v>21.222743527842216</v>
      </c>
      <c r="H27" s="145">
        <f t="shared" si="5"/>
        <v>100</v>
      </c>
      <c r="I27" s="145">
        <f t="shared" si="5"/>
        <v>23.73817668768301</v>
      </c>
      <c r="J27" s="145">
        <f t="shared" si="5"/>
        <v>23.626345909164794</v>
      </c>
      <c r="K27" s="145" t="e">
        <f t="shared" si="5"/>
        <v>#DIV/0!</v>
      </c>
      <c r="L27" s="145" t="e">
        <f t="shared" si="5"/>
        <v>#DIV/0!</v>
      </c>
      <c r="M27" s="145" t="e">
        <f>(M38+M39+M20)/M37*100</f>
        <v>#DIV/0!</v>
      </c>
      <c r="N27" s="145">
        <f t="shared" si="5"/>
        <v>97.75923904568845</v>
      </c>
      <c r="O27" s="133"/>
      <c r="P27" s="141"/>
      <c r="Q27" s="134"/>
      <c r="R27" s="134"/>
      <c r="S27" s="134"/>
      <c r="T27" s="134"/>
      <c r="U27" s="134"/>
      <c r="V27" s="134"/>
      <c r="W27" s="134"/>
    </row>
    <row r="28" spans="1:23" s="108" customFormat="1" ht="15.75" customHeight="1">
      <c r="A28" s="146"/>
      <c r="B28" s="121"/>
      <c r="J28" s="467" t="s">
        <v>58</v>
      </c>
      <c r="K28" s="467"/>
      <c r="L28" s="467"/>
      <c r="M28" s="467"/>
      <c r="O28" s="141"/>
      <c r="P28" s="141"/>
      <c r="Q28" s="141"/>
      <c r="R28" s="141"/>
      <c r="S28" s="141"/>
      <c r="T28" s="141"/>
      <c r="U28" s="141"/>
      <c r="V28" s="141"/>
      <c r="W28" s="141"/>
    </row>
    <row r="29" spans="1:16" s="148" customFormat="1" ht="21.75" customHeight="1">
      <c r="A29" s="147"/>
      <c r="B29" s="115"/>
      <c r="C29" s="115"/>
      <c r="D29" s="115"/>
      <c r="E29" s="115"/>
      <c r="F29" s="115"/>
      <c r="G29" s="115"/>
      <c r="H29" s="115"/>
      <c r="I29" s="468"/>
      <c r="J29" s="468"/>
      <c r="K29" s="115"/>
      <c r="L29" s="115"/>
      <c r="M29" s="115"/>
      <c r="N29" s="115"/>
      <c r="O29" s="115"/>
      <c r="P29" s="115"/>
    </row>
    <row r="30" spans="1:10" s="148" customFormat="1" ht="21.75" customHeight="1">
      <c r="A30" s="464"/>
      <c r="B30" s="464"/>
      <c r="C30" s="149"/>
      <c r="D30" s="149"/>
      <c r="E30" s="149"/>
      <c r="I30" s="464"/>
      <c r="J30" s="464"/>
    </row>
    <row r="31" spans="1:10" s="148" customFormat="1" ht="21.75" customHeight="1">
      <c r="A31" s="464"/>
      <c r="B31" s="464"/>
      <c r="C31" s="149"/>
      <c r="D31" s="149"/>
      <c r="E31" s="149"/>
      <c r="F31" s="148" t="s">
        <v>59</v>
      </c>
      <c r="I31" s="469"/>
      <c r="J31" s="469"/>
    </row>
    <row r="32" spans="1:10" s="148" customFormat="1" ht="21.75" customHeight="1">
      <c r="A32" s="150"/>
      <c r="B32" s="151"/>
      <c r="C32" s="149"/>
      <c r="D32" s="149" t="s">
        <v>59</v>
      </c>
      <c r="E32" s="149"/>
      <c r="I32" s="464"/>
      <c r="J32" s="464"/>
    </row>
    <row r="33" s="148" customFormat="1" ht="19.5" customHeight="1">
      <c r="A33" s="152"/>
    </row>
    <row r="34" spans="1:13" ht="24" customHeight="1">
      <c r="A34" s="463"/>
      <c r="B34" s="463"/>
      <c r="C34" s="148"/>
      <c r="D34" s="148"/>
      <c r="E34" s="148"/>
      <c r="F34" s="148"/>
      <c r="G34" s="148"/>
      <c r="H34" s="148"/>
      <c r="I34" s="463"/>
      <c r="J34" s="463"/>
      <c r="K34" s="148"/>
      <c r="L34" s="148"/>
      <c r="M34" s="148"/>
    </row>
    <row r="35" spans="1:13" ht="17.25" customHeight="1">
      <c r="A35" s="462"/>
      <c r="B35" s="462"/>
      <c r="C35" s="148"/>
      <c r="D35" s="148"/>
      <c r="E35" s="148"/>
      <c r="F35" s="148"/>
      <c r="G35" s="148"/>
      <c r="H35" s="148"/>
      <c r="I35" s="462"/>
      <c r="J35" s="462"/>
      <c r="K35" s="148"/>
      <c r="L35" s="148"/>
      <c r="M35" s="148"/>
    </row>
    <row r="36" spans="1:13" ht="17.25" customHeight="1">
      <c r="A36" s="462"/>
      <c r="B36" s="462"/>
      <c r="C36" s="148"/>
      <c r="D36" s="148"/>
      <c r="E36" s="148"/>
      <c r="F36" s="148"/>
      <c r="G36" s="148"/>
      <c r="H36" s="148"/>
      <c r="I36" s="462"/>
      <c r="J36" s="462"/>
      <c r="K36" s="148"/>
      <c r="L36" s="148"/>
      <c r="M36" s="148"/>
    </row>
    <row r="37" spans="1:13" ht="17.25" customHeight="1">
      <c r="A37" s="462"/>
      <c r="B37" s="462"/>
      <c r="C37" s="148"/>
      <c r="D37" s="148"/>
      <c r="E37" s="148"/>
      <c r="F37" s="148"/>
      <c r="G37" s="148"/>
      <c r="H37" s="148"/>
      <c r="I37" s="462"/>
      <c r="J37" s="462"/>
      <c r="K37" s="148"/>
      <c r="L37" s="148"/>
      <c r="M37" s="148"/>
    </row>
    <row r="38" spans="1:13" ht="17.25" customHeight="1">
      <c r="A38" s="462"/>
      <c r="B38" s="462"/>
      <c r="C38" s="148"/>
      <c r="D38" s="148"/>
      <c r="E38" s="148"/>
      <c r="F38" s="148"/>
      <c r="G38" s="148"/>
      <c r="H38" s="148"/>
      <c r="I38" s="462"/>
      <c r="J38" s="462"/>
      <c r="K38" s="148"/>
      <c r="L38" s="148"/>
      <c r="M38" s="148"/>
    </row>
    <row r="39" spans="1:13" ht="15">
      <c r="A39" s="152"/>
      <c r="B39" s="148"/>
      <c r="C39" s="148"/>
      <c r="D39" s="148"/>
      <c r="E39" s="148"/>
      <c r="F39" s="148"/>
      <c r="G39" s="148"/>
      <c r="H39" s="148"/>
      <c r="I39" s="462"/>
      <c r="J39" s="462"/>
      <c r="K39" s="148"/>
      <c r="L39" s="148"/>
      <c r="M39" s="148"/>
    </row>
    <row r="40" spans="1:13" ht="15">
      <c r="A40" s="152"/>
      <c r="B40" s="148"/>
      <c r="C40" s="148"/>
      <c r="D40" s="148"/>
      <c r="E40" s="148"/>
      <c r="F40" s="148"/>
      <c r="G40" s="148"/>
      <c r="H40" s="148"/>
      <c r="I40" s="153"/>
      <c r="J40" s="153"/>
      <c r="K40" s="148"/>
      <c r="L40" s="148"/>
      <c r="M40" s="148"/>
    </row>
    <row r="41" spans="1:13" ht="17.25">
      <c r="A41" s="152"/>
      <c r="B41" s="463"/>
      <c r="C41" s="463"/>
      <c r="D41" s="463"/>
      <c r="E41" s="463"/>
      <c r="F41" s="463"/>
      <c r="G41" s="154"/>
      <c r="H41" s="154"/>
      <c r="I41" s="148"/>
      <c r="J41" s="148"/>
      <c r="K41" s="148"/>
      <c r="L41" s="148"/>
      <c r="M41" s="148"/>
    </row>
    <row r="42" spans="1:13" ht="15.75">
      <c r="A42" s="152"/>
      <c r="B42" s="462"/>
      <c r="C42" s="462"/>
      <c r="D42" s="462"/>
      <c r="E42" s="462"/>
      <c r="F42" s="462"/>
      <c r="G42" s="153"/>
      <c r="H42" s="153"/>
      <c r="I42" s="148"/>
      <c r="J42" s="148"/>
      <c r="K42" s="155"/>
      <c r="L42" s="155"/>
      <c r="M42" s="155"/>
    </row>
    <row r="43" spans="1:13" ht="15">
      <c r="A43" s="152"/>
      <c r="B43" s="462"/>
      <c r="C43" s="462"/>
      <c r="D43" s="462"/>
      <c r="E43" s="462"/>
      <c r="F43" s="462"/>
      <c r="G43" s="153"/>
      <c r="H43" s="153"/>
      <c r="I43" s="148"/>
      <c r="J43" s="148"/>
      <c r="K43" s="148"/>
      <c r="L43" s="148"/>
      <c r="M43" s="148"/>
    </row>
    <row r="44" spans="1:13" ht="15">
      <c r="A44" s="152"/>
      <c r="B44" s="462"/>
      <c r="C44" s="462"/>
      <c r="D44" s="462"/>
      <c r="E44" s="462"/>
      <c r="F44" s="462"/>
      <c r="G44" s="153"/>
      <c r="H44" s="153"/>
      <c r="I44" s="148"/>
      <c r="J44" s="148"/>
      <c r="K44" s="148"/>
      <c r="L44" s="148"/>
      <c r="M44" s="148"/>
    </row>
    <row r="45" spans="1:13" ht="15">
      <c r="A45" s="152"/>
      <c r="B45" s="462"/>
      <c r="C45" s="462"/>
      <c r="D45" s="462"/>
      <c r="E45" s="462"/>
      <c r="F45" s="462"/>
      <c r="G45" s="153"/>
      <c r="H45" s="153"/>
      <c r="I45" s="148"/>
      <c r="J45" s="148"/>
      <c r="K45" s="148"/>
      <c r="L45" s="148"/>
      <c r="M45" s="148"/>
    </row>
    <row r="46" spans="1:13" ht="15">
      <c r="A46" s="152"/>
      <c r="B46" s="148"/>
      <c r="C46" s="148"/>
      <c r="D46" s="148"/>
      <c r="E46" s="148"/>
      <c r="F46" s="148"/>
      <c r="G46" s="148"/>
      <c r="H46" s="148"/>
      <c r="I46" s="148"/>
      <c r="J46" s="148"/>
      <c r="K46" s="148"/>
      <c r="L46" s="148"/>
      <c r="M46" s="148"/>
    </row>
    <row r="47" spans="1:13" ht="15">
      <c r="A47" s="152"/>
      <c r="B47" s="115"/>
      <c r="C47" s="148"/>
      <c r="D47" s="148"/>
      <c r="E47" s="148"/>
      <c r="F47" s="148"/>
      <c r="G47" s="148"/>
      <c r="H47" s="148"/>
      <c r="I47" s="148"/>
      <c r="J47" s="148"/>
      <c r="K47" s="148"/>
      <c r="L47" s="148"/>
      <c r="M47" s="148"/>
    </row>
    <row r="48" spans="1:13" ht="15">
      <c r="A48" s="152"/>
      <c r="B48" s="148"/>
      <c r="C48" s="148"/>
      <c r="D48" s="148"/>
      <c r="E48" s="148"/>
      <c r="F48" s="148"/>
      <c r="G48" s="148"/>
      <c r="H48" s="148"/>
      <c r="I48" s="148"/>
      <c r="J48" s="148"/>
      <c r="K48" s="148"/>
      <c r="L48" s="148"/>
      <c r="M48" s="148"/>
    </row>
    <row r="49" spans="1:13" ht="15">
      <c r="A49" s="152"/>
      <c r="B49" s="148"/>
      <c r="C49" s="148"/>
      <c r="D49" s="148"/>
      <c r="E49" s="148"/>
      <c r="F49" s="148"/>
      <c r="G49" s="148"/>
      <c r="H49" s="148"/>
      <c r="I49" s="148"/>
      <c r="J49" s="148"/>
      <c r="K49" s="148"/>
      <c r="L49" s="148"/>
      <c r="M49" s="148"/>
    </row>
    <row r="50" spans="1:13" ht="15">
      <c r="A50" s="152"/>
      <c r="B50" s="148"/>
      <c r="C50" s="148"/>
      <c r="D50" s="148"/>
      <c r="E50" s="148"/>
      <c r="F50" s="148"/>
      <c r="G50" s="148"/>
      <c r="H50" s="148"/>
      <c r="I50" s="148"/>
      <c r="J50" s="148"/>
      <c r="K50" s="148"/>
      <c r="L50" s="148"/>
      <c r="M50" s="148"/>
    </row>
    <row r="51" spans="1:13" ht="15">
      <c r="A51" s="152"/>
      <c r="B51" s="148"/>
      <c r="C51" s="148"/>
      <c r="D51" s="148"/>
      <c r="E51" s="148"/>
      <c r="F51" s="148"/>
      <c r="G51" s="148"/>
      <c r="H51" s="148"/>
      <c r="I51" s="148"/>
      <c r="J51" s="148"/>
      <c r="K51" s="148"/>
      <c r="L51" s="148"/>
      <c r="M51" s="148"/>
    </row>
    <row r="52" spans="1:13" ht="15">
      <c r="A52" s="152"/>
      <c r="B52" s="148"/>
      <c r="C52" s="148"/>
      <c r="D52" s="148"/>
      <c r="E52" s="148"/>
      <c r="F52" s="148"/>
      <c r="G52" s="148"/>
      <c r="H52" s="148"/>
      <c r="I52" s="148"/>
      <c r="J52" s="148"/>
      <c r="K52" s="148"/>
      <c r="L52" s="148"/>
      <c r="M52" s="148"/>
    </row>
    <row r="53" spans="1:13" ht="15">
      <c r="A53" s="152"/>
      <c r="B53" s="148"/>
      <c r="C53" s="148"/>
      <c r="D53" s="148"/>
      <c r="E53" s="148"/>
      <c r="F53" s="148"/>
      <c r="G53" s="148"/>
      <c r="H53" s="148"/>
      <c r="I53" s="148"/>
      <c r="J53" s="148"/>
      <c r="K53" s="148"/>
      <c r="L53" s="148"/>
      <c r="M53" s="148"/>
    </row>
    <row r="54" spans="1:13" ht="15">
      <c r="A54" s="152"/>
      <c r="B54" s="148"/>
      <c r="C54" s="148"/>
      <c r="D54" s="148"/>
      <c r="E54" s="148"/>
      <c r="F54" s="148"/>
      <c r="G54" s="148"/>
      <c r="H54" s="148"/>
      <c r="I54" s="148"/>
      <c r="J54" s="148"/>
      <c r="K54" s="148"/>
      <c r="L54" s="148"/>
      <c r="M54" s="148"/>
    </row>
    <row r="55" spans="1:13" ht="15">
      <c r="A55" s="152"/>
      <c r="B55" s="148"/>
      <c r="C55" s="148"/>
      <c r="D55" s="148"/>
      <c r="E55" s="148"/>
      <c r="F55" s="148"/>
      <c r="G55" s="148"/>
      <c r="H55" s="148"/>
      <c r="I55" s="148"/>
      <c r="J55" s="148"/>
      <c r="K55" s="148"/>
      <c r="L55" s="148"/>
      <c r="M55" s="148"/>
    </row>
    <row r="56" spans="1:13" ht="15">
      <c r="A56" s="152"/>
      <c r="B56" s="148"/>
      <c r="C56" s="148"/>
      <c r="D56" s="148"/>
      <c r="E56" s="148"/>
      <c r="F56" s="148"/>
      <c r="G56" s="148"/>
      <c r="H56" s="148"/>
      <c r="I56" s="148"/>
      <c r="J56" s="148"/>
      <c r="K56" s="148"/>
      <c r="L56" s="148"/>
      <c r="M56" s="148"/>
    </row>
    <row r="57" spans="1:13" ht="15">
      <c r="A57" s="152"/>
      <c r="B57" s="148"/>
      <c r="C57" s="148"/>
      <c r="D57" s="148"/>
      <c r="E57" s="148"/>
      <c r="F57" s="148"/>
      <c r="G57" s="148"/>
      <c r="H57" s="148"/>
      <c r="I57" s="148"/>
      <c r="J57" s="148"/>
      <c r="K57" s="148"/>
      <c r="L57" s="148"/>
      <c r="M57" s="148"/>
    </row>
    <row r="58" spans="1:13" ht="15">
      <c r="A58" s="152"/>
      <c r="B58" s="148"/>
      <c r="C58" s="148"/>
      <c r="D58" s="148"/>
      <c r="E58" s="148"/>
      <c r="F58" s="148"/>
      <c r="G58" s="148"/>
      <c r="H58" s="148"/>
      <c r="I58" s="148"/>
      <c r="J58" s="148"/>
      <c r="K58" s="148"/>
      <c r="L58" s="148"/>
      <c r="M58" s="148"/>
    </row>
    <row r="59" spans="1:13" ht="15">
      <c r="A59" s="152"/>
      <c r="B59" s="148"/>
      <c r="C59" s="148"/>
      <c r="D59" s="148"/>
      <c r="E59" s="148"/>
      <c r="F59" s="148"/>
      <c r="G59" s="148"/>
      <c r="H59" s="148"/>
      <c r="I59" s="148"/>
      <c r="J59" s="148"/>
      <c r="K59" s="148"/>
      <c r="L59" s="148"/>
      <c r="M59" s="148"/>
    </row>
    <row r="60" spans="1:13" ht="15">
      <c r="A60" s="152"/>
      <c r="B60" s="148"/>
      <c r="C60" s="148"/>
      <c r="D60" s="148"/>
      <c r="E60" s="148"/>
      <c r="F60" s="148"/>
      <c r="G60" s="148"/>
      <c r="H60" s="148"/>
      <c r="I60" s="148"/>
      <c r="J60" s="148"/>
      <c r="K60" s="148"/>
      <c r="L60" s="148"/>
      <c r="M60" s="148"/>
    </row>
    <row r="61" spans="1:13" ht="15">
      <c r="A61" s="152"/>
      <c r="B61" s="148"/>
      <c r="C61" s="148"/>
      <c r="D61" s="148"/>
      <c r="E61" s="148"/>
      <c r="F61" s="148"/>
      <c r="G61" s="148"/>
      <c r="H61" s="148"/>
      <c r="I61" s="148"/>
      <c r="J61" s="148"/>
      <c r="K61" s="148"/>
      <c r="L61" s="148"/>
      <c r="M61" s="148"/>
    </row>
    <row r="62" spans="1:13" ht="15">
      <c r="A62" s="152"/>
      <c r="B62" s="148"/>
      <c r="C62" s="148"/>
      <c r="D62" s="148"/>
      <c r="E62" s="148"/>
      <c r="F62" s="148"/>
      <c r="G62" s="148"/>
      <c r="H62" s="148"/>
      <c r="I62" s="148"/>
      <c r="J62" s="148"/>
      <c r="K62" s="148"/>
      <c r="L62" s="148"/>
      <c r="M62" s="148"/>
    </row>
    <row r="63" spans="1:13" ht="15">
      <c r="A63" s="152"/>
      <c r="B63" s="148"/>
      <c r="C63" s="148"/>
      <c r="D63" s="148"/>
      <c r="E63" s="148"/>
      <c r="F63" s="148"/>
      <c r="G63" s="148"/>
      <c r="H63" s="148"/>
      <c r="I63" s="148"/>
      <c r="J63" s="148"/>
      <c r="K63" s="148"/>
      <c r="L63" s="148"/>
      <c r="M63" s="148"/>
    </row>
  </sheetData>
  <sheetProtection/>
  <mergeCells count="46">
    <mergeCell ref="A1:B1"/>
    <mergeCell ref="A2:C2"/>
    <mergeCell ref="D2:I2"/>
    <mergeCell ref="L2:N2"/>
    <mergeCell ref="A3:B3"/>
    <mergeCell ref="D3:I3"/>
    <mergeCell ref="L4:N4"/>
    <mergeCell ref="A6:B9"/>
    <mergeCell ref="C6:C9"/>
    <mergeCell ref="D6:N6"/>
    <mergeCell ref="D7:D9"/>
    <mergeCell ref="E7:G7"/>
    <mergeCell ref="H7:H9"/>
    <mergeCell ref="I7:I9"/>
    <mergeCell ref="J7:J9"/>
    <mergeCell ref="K7:K9"/>
    <mergeCell ref="L7:L9"/>
    <mergeCell ref="M7:M9"/>
    <mergeCell ref="N7:N9"/>
    <mergeCell ref="E8:E9"/>
    <mergeCell ref="F8:G8"/>
    <mergeCell ref="O8:P8"/>
    <mergeCell ref="A10:B10"/>
    <mergeCell ref="J28:M28"/>
    <mergeCell ref="I29:J29"/>
    <mergeCell ref="A30:B30"/>
    <mergeCell ref="I30:J30"/>
    <mergeCell ref="A31:B31"/>
    <mergeCell ref="I31:J31"/>
    <mergeCell ref="I32:J32"/>
    <mergeCell ref="A34:B34"/>
    <mergeCell ref="I34:J34"/>
    <mergeCell ref="A35:B35"/>
    <mergeCell ref="I35:J35"/>
    <mergeCell ref="A36:B36"/>
    <mergeCell ref="I36:J36"/>
    <mergeCell ref="B42:F42"/>
    <mergeCell ref="B43:F43"/>
    <mergeCell ref="B44:F44"/>
    <mergeCell ref="B45:F45"/>
    <mergeCell ref="A37:B37"/>
    <mergeCell ref="I37:J37"/>
    <mergeCell ref="A38:B38"/>
    <mergeCell ref="I38:J38"/>
    <mergeCell ref="I39:J39"/>
    <mergeCell ref="B41:F41"/>
  </mergeCells>
  <printOptions/>
  <pageMargins left="0.34" right="0.3" top="0.65" bottom="0.37" header="0.48" footer="0.3"/>
  <pageSetup horizontalDpi="600" verticalDpi="600" orientation="landscape" paperSize="9" scale="90" r:id="rId2"/>
  <drawing r:id="rId1"/>
</worksheet>
</file>

<file path=xl/worksheets/sheet6.xml><?xml version="1.0" encoding="utf-8"?>
<worksheet xmlns="http://schemas.openxmlformats.org/spreadsheetml/2006/main" xmlns:r="http://schemas.openxmlformats.org/officeDocument/2006/relationships">
  <dimension ref="A1:D41"/>
  <sheetViews>
    <sheetView zoomScalePageLayoutView="0" workbookViewId="0" topLeftCell="A10">
      <selection activeCell="A1" sqref="A1:IV16384"/>
    </sheetView>
  </sheetViews>
  <sheetFormatPr defaultColWidth="9.140625" defaultRowHeight="12.75"/>
  <cols>
    <col min="1" max="1" width="4.8515625" style="118" customWidth="1"/>
    <col min="2" max="2" width="76.8515625" style="118" customWidth="1"/>
    <col min="3" max="3" width="53.7109375" style="118" customWidth="1"/>
    <col min="4" max="4" width="18.28125" style="118" customWidth="1"/>
    <col min="5" max="16384" width="9.140625" style="118" customWidth="1"/>
  </cols>
  <sheetData>
    <row r="1" spans="1:3" s="156" customFormat="1" ht="36" customHeight="1">
      <c r="A1" s="495" t="s">
        <v>145</v>
      </c>
      <c r="B1" s="496"/>
      <c r="C1" s="496"/>
    </row>
    <row r="2" spans="1:3" ht="21.75" customHeight="1">
      <c r="A2" s="497" t="s">
        <v>62</v>
      </c>
      <c r="B2" s="498"/>
      <c r="C2" s="157" t="s">
        <v>146</v>
      </c>
    </row>
    <row r="3" spans="1:3" ht="12.75" customHeight="1">
      <c r="A3" s="499" t="s">
        <v>64</v>
      </c>
      <c r="B3" s="500"/>
      <c r="C3" s="158">
        <v>1</v>
      </c>
    </row>
    <row r="4" spans="1:4" ht="14.25" customHeight="1">
      <c r="A4" s="159" t="s">
        <v>39</v>
      </c>
      <c r="B4" s="160" t="s">
        <v>147</v>
      </c>
      <c r="C4" s="161">
        <f>IF(SUM(C5:C11)='[1]M3'!C22,SUM(C5:C11),"SAI")</f>
        <v>57549</v>
      </c>
      <c r="D4" s="162"/>
    </row>
    <row r="5" spans="1:3" s="162" customFormat="1" ht="14.25" customHeight="1">
      <c r="A5" s="163" t="s">
        <v>41</v>
      </c>
      <c r="B5" s="164" t="s">
        <v>66</v>
      </c>
      <c r="C5" s="165">
        <f>'[1]M3PT-Cuc'!C5+'[1]M3PT-VThuy'!C5+'[1]M3PT-PH'!C5+'[1]M3PT-CTA'!C5+'[1]M3PT-VThanh'!C5+'[1]M3PT-CT'!C5+'[1]M3PT-NB'!C5+'[1]M3PT-TXLM'!C5+'[1]M3PT-HLM'!C5</f>
        <v>0</v>
      </c>
    </row>
    <row r="6" spans="1:3" s="162" customFormat="1" ht="14.25" customHeight="1">
      <c r="A6" s="163" t="s">
        <v>43</v>
      </c>
      <c r="B6" s="164" t="s">
        <v>67</v>
      </c>
      <c r="C6" s="165">
        <f>'[1]M3PT-Cuc'!C6+'[1]M3PT-VThuy'!C6+'[1]M3PT-PH'!C6+'[1]M3PT-CTA'!C6+'[1]M3PT-VThanh'!C6+'[1]M3PT-CT'!C6+'[1]M3PT-NB'!C6+'[1]M3PT-TXLM'!C6+'[1]M3PT-HLM'!C6</f>
        <v>8854</v>
      </c>
    </row>
    <row r="7" spans="1:3" s="162" customFormat="1" ht="14.25" customHeight="1">
      <c r="A7" s="163" t="s">
        <v>45</v>
      </c>
      <c r="B7" s="164" t="s">
        <v>68</v>
      </c>
      <c r="C7" s="165">
        <f>'[1]M3PT-Cuc'!C7+'[1]M3PT-VThuy'!C7+'[1]M3PT-PH'!C7+'[1]M3PT-CTA'!C7+'[1]M3PT-VThanh'!C7+'[1]M3PT-CT'!C7+'[1]M3PT-NB'!C7+'[1]M3PT-TXLM'!C7+'[1]M3PT-HLM'!C7</f>
        <v>48694</v>
      </c>
    </row>
    <row r="8" spans="1:3" s="162" customFormat="1" ht="14.25" customHeight="1">
      <c r="A8" s="163" t="s">
        <v>47</v>
      </c>
      <c r="B8" s="164" t="s">
        <v>69</v>
      </c>
      <c r="C8" s="165">
        <f>'[1]M3PT-Cuc'!C8+'[1]M3PT-VThuy'!C8+'[1]M3PT-PH'!C8+'[1]M3PT-CTA'!C8+'[1]M3PT-VThanh'!C8+'[1]M3PT-CT'!C8+'[1]M3PT-NB'!C8+'[1]M3PT-TXLM'!C8+'[1]M3PT-HLM'!C8</f>
        <v>0</v>
      </c>
    </row>
    <row r="9" spans="1:3" s="162" customFormat="1" ht="14.25" customHeight="1">
      <c r="A9" s="163" t="s">
        <v>49</v>
      </c>
      <c r="B9" s="164" t="s">
        <v>70</v>
      </c>
      <c r="C9" s="165">
        <f>'[1]M3PT-Cuc'!C9+'[1]M3PT-VThuy'!C9+'[1]M3PT-PH'!C9+'[1]M3PT-CTA'!C9+'[1]M3PT-VThanh'!C9+'[1]M3PT-CT'!C9+'[1]M3PT-NB'!C9+'[1]M3PT-TXLM'!C9+'[1]M3PT-HLM'!C9</f>
        <v>1</v>
      </c>
    </row>
    <row r="10" spans="1:3" s="162" customFormat="1" ht="14.25" customHeight="1">
      <c r="A10" s="163" t="s">
        <v>51</v>
      </c>
      <c r="B10" s="164" t="s">
        <v>71</v>
      </c>
      <c r="C10" s="165">
        <f>'[1]M3PT-Cuc'!C10+'[1]M3PT-VThuy'!C10+'[1]M3PT-PH'!C10+'[1]M3PT-CTA'!C10+'[1]M3PT-VThanh'!C10+'[1]M3PT-CT'!C10+'[1]M3PT-NB'!C10+'[1]M3PT-TXLM'!C10+'[1]M3PT-HLM'!C10</f>
        <v>0</v>
      </c>
    </row>
    <row r="11" spans="1:3" s="162" customFormat="1" ht="14.25" customHeight="1">
      <c r="A11" s="163" t="s">
        <v>53</v>
      </c>
      <c r="B11" s="166" t="s">
        <v>72</v>
      </c>
      <c r="C11" s="165">
        <f>'[1]M3PT-Cuc'!C11+'[1]M3PT-VThuy'!C11+'[1]M3PT-PH'!C11+'[1]M3PT-CTA'!C11+'[1]M3PT-VThanh'!C11+'[1]M3PT-CT'!C11+'[1]M3PT-NB'!C11+'[1]M3PT-TXLM'!C11+'[1]M3PT-HLM'!C11</f>
        <v>0</v>
      </c>
    </row>
    <row r="12" spans="1:3" s="168" customFormat="1" ht="14.25" customHeight="1">
      <c r="A12" s="159" t="s">
        <v>55</v>
      </c>
      <c r="B12" s="160" t="s">
        <v>73</v>
      </c>
      <c r="C12" s="167">
        <f>IF(SUM(C13:C14)='[1]M3'!C23,SUM(C13:C14),"SAI")</f>
        <v>0</v>
      </c>
    </row>
    <row r="13" spans="1:3" s="162" customFormat="1" ht="14.25" customHeight="1">
      <c r="A13" s="163" t="s">
        <v>74</v>
      </c>
      <c r="B13" s="164" t="s">
        <v>75</v>
      </c>
      <c r="C13" s="165">
        <f>'[1]M3PT-Cuc'!C13+'[1]M3PT-VThuy'!C13+'[1]M3PT-PH'!C13+'[1]M3PT-CTA'!C13+'[1]M3PT-VThanh'!C13+'[1]M3PT-CT'!C13+'[1]M3PT-NB'!C13+'[1]M3PT-TXLM'!C13+'[1]M3PT-HLM'!C13</f>
        <v>0</v>
      </c>
    </row>
    <row r="14" spans="1:3" ht="14.25" customHeight="1">
      <c r="A14" s="163" t="s">
        <v>76</v>
      </c>
      <c r="B14" s="164" t="s">
        <v>72</v>
      </c>
      <c r="C14" s="165">
        <f>'[1]M3PT-Cuc'!C14+'[1]M3PT-VThuy'!C14+'[1]M3PT-PH'!C14+'[1]M3PT-CTA'!C14+'[1]M3PT-VThanh'!C14+'[1]M3PT-CT'!C14+'[1]M3PT-NB'!C14+'[1]M3PT-TXLM'!C14+'[1]M3PT-HLM'!C14</f>
        <v>0</v>
      </c>
    </row>
    <row r="15" spans="1:3" ht="14.25" customHeight="1">
      <c r="A15" s="159" t="s">
        <v>57</v>
      </c>
      <c r="B15" s="169" t="s">
        <v>54</v>
      </c>
      <c r="C15" s="161">
        <f>IF(SUM(C16:C18)='[1]M3'!C25,SUM(C16:C18),"SAI")</f>
        <v>49316</v>
      </c>
    </row>
    <row r="16" spans="1:3" ht="14.25" customHeight="1">
      <c r="A16" s="163" t="s">
        <v>77</v>
      </c>
      <c r="B16" s="164" t="s">
        <v>126</v>
      </c>
      <c r="C16" s="165">
        <f>'[1]M3PT-Cuc'!C16+'[1]M3PT-VThuy'!C16+'[1]M3PT-PH'!C16+'[1]M3PT-CTA'!C16+'[1]M3PT-VThanh'!C16+'[1]M3PT-CT'!C16+'[1]M3PT-NB'!C16+'[1]M3PT-TXLM'!C16+'[1]M3PT-HLM'!C16</f>
        <v>0</v>
      </c>
    </row>
    <row r="17" spans="1:3" s="162" customFormat="1" ht="14.25" customHeight="1">
      <c r="A17" s="163" t="s">
        <v>79</v>
      </c>
      <c r="B17" s="164" t="s">
        <v>80</v>
      </c>
      <c r="C17" s="165">
        <f>'[1]M3PT-Cuc'!C17+'[1]M3PT-VThuy'!C17+'[1]M3PT-PH'!C17+'[1]M3PT-CTA'!C17+'[1]M3PT-VThanh'!C17+'[1]M3PT-CT'!C17+'[1]M3PT-NB'!C17+'[1]M3PT-TXLM'!C17+'[1]M3PT-HLM'!C17</f>
        <v>38367</v>
      </c>
    </row>
    <row r="18" spans="1:3" s="162" customFormat="1" ht="14.25" customHeight="1">
      <c r="A18" s="163" t="s">
        <v>81</v>
      </c>
      <c r="B18" s="57" t="s">
        <v>82</v>
      </c>
      <c r="C18" s="165">
        <f>'[1]M3PT-Cuc'!C18+'[1]M3PT-VThuy'!C18+'[1]M3PT-PH'!C18+'[1]M3PT-CTA'!C18+'[1]M3PT-VThanh'!C18+'[1]M3PT-CT'!C18+'[1]M3PT-NB'!C18+'[1]M3PT-TXLM'!C18+'[1]M3PT-HLM'!C18</f>
        <v>10949</v>
      </c>
    </row>
    <row r="19" spans="1:3" s="162" customFormat="1" ht="14.25" customHeight="1">
      <c r="A19" s="159" t="s">
        <v>83</v>
      </c>
      <c r="B19" s="160" t="s">
        <v>84</v>
      </c>
      <c r="C19" s="170">
        <f>IF(SUM(C20:C25)='[1]M3'!C19,SUM(C20:C25),"SAI")</f>
        <v>0</v>
      </c>
    </row>
    <row r="20" spans="1:3" s="162" customFormat="1" ht="14.25" customHeight="1">
      <c r="A20" s="163" t="s">
        <v>85</v>
      </c>
      <c r="B20" s="164" t="s">
        <v>86</v>
      </c>
      <c r="C20" s="165">
        <f>'[1]M3PT-Cuc'!C20+'[1]M3PT-VThuy'!C20+'[1]M3PT-PH'!C20+'[1]M3PT-CTA'!C20+'[1]M3PT-VThanh'!C20+'[1]M3PT-CT'!C20+'[1]M3PT-NB'!C20+'[1]M3PT-TXLM'!C20+'[1]M3PT-HLM'!C20</f>
        <v>0</v>
      </c>
    </row>
    <row r="21" spans="1:3" s="162" customFormat="1" ht="14.25" customHeight="1">
      <c r="A21" s="163" t="s">
        <v>87</v>
      </c>
      <c r="B21" s="164" t="s">
        <v>88</v>
      </c>
      <c r="C21" s="165">
        <f>'[1]M3PT-Cuc'!C21+'[1]M3PT-VThuy'!C21+'[1]M3PT-PH'!C21+'[1]M3PT-CTA'!C21+'[1]M3PT-VThanh'!C21+'[1]M3PT-CT'!C21+'[1]M3PT-NB'!C21+'[1]M3PT-TXLM'!C21+'[1]M3PT-HLM'!C21</f>
        <v>0</v>
      </c>
    </row>
    <row r="22" spans="1:3" s="162" customFormat="1" ht="14.25" customHeight="1">
      <c r="A22" s="163" t="s">
        <v>89</v>
      </c>
      <c r="B22" s="164" t="s">
        <v>90</v>
      </c>
      <c r="C22" s="165">
        <f>'[1]M3PT-Cuc'!C22+'[1]M3PT-VThuy'!C22+'[1]M3PT-PH'!C22+'[1]M3PT-CTA'!C22+'[1]M3PT-VThanh'!C22+'[1]M3PT-CT'!C22+'[1]M3PT-NB'!C22+'[1]M3PT-TXLM'!C22+'[1]M3PT-HLM'!C22</f>
        <v>0</v>
      </c>
    </row>
    <row r="23" spans="1:3" s="162" customFormat="1" ht="14.25" customHeight="1">
      <c r="A23" s="163" t="s">
        <v>91</v>
      </c>
      <c r="B23" s="164" t="s">
        <v>69</v>
      </c>
      <c r="C23" s="165">
        <f>'[1]M3PT-Cuc'!C23+'[1]M3PT-VThuy'!C23+'[1]M3PT-PH'!C23+'[1]M3PT-CTA'!C23+'[1]M3PT-VThanh'!C23+'[1]M3PT-CT'!C23+'[1]M3PT-NB'!C23+'[1]M3PT-TXLM'!C23+'[1]M3PT-HLM'!C23</f>
        <v>0</v>
      </c>
    </row>
    <row r="24" spans="1:3" s="162" customFormat="1" ht="14.25" customHeight="1">
      <c r="A24" s="163" t="s">
        <v>92</v>
      </c>
      <c r="B24" s="164" t="s">
        <v>148</v>
      </c>
      <c r="C24" s="165">
        <f>'[1]M3PT-Cuc'!C24+'[1]M3PT-VThuy'!C24+'[1]M3PT-PH'!C24+'[1]M3PT-CTA'!C24+'[1]M3PT-VThanh'!C24+'[1]M3PT-CT'!C24+'[1]M3PT-NB'!C24+'[1]M3PT-TXLM'!C24+'[1]M3PT-HLM'!C24</f>
        <v>0</v>
      </c>
    </row>
    <row r="25" spans="1:3" s="162" customFormat="1" ht="14.25" customHeight="1">
      <c r="A25" s="163" t="s">
        <v>93</v>
      </c>
      <c r="B25" s="164" t="s">
        <v>94</v>
      </c>
      <c r="C25" s="165">
        <f>'[1]M3PT-Cuc'!C25+'[1]M3PT-VThuy'!C25+'[1]M3PT-PH'!C25+'[1]M3PT-CTA'!C25+'[1]M3PT-VThanh'!C25+'[1]M3PT-CT'!C25+'[1]M3PT-NB'!C25+'[1]M3PT-TXLM'!C25+'[1]M3PT-HLM'!C25</f>
        <v>0</v>
      </c>
    </row>
    <row r="26" spans="1:3" s="162" customFormat="1" ht="14.25" customHeight="1">
      <c r="A26" s="159" t="s">
        <v>95</v>
      </c>
      <c r="B26" s="160" t="s">
        <v>131</v>
      </c>
      <c r="C26" s="170">
        <f>IF(SUM(C27:C29)='[1]M3'!C26,SUM(C27:C29),"SAI")</f>
        <v>4298352</v>
      </c>
    </row>
    <row r="27" spans="1:3" s="162" customFormat="1" ht="14.25" customHeight="1">
      <c r="A27" s="163" t="s">
        <v>97</v>
      </c>
      <c r="B27" s="164" t="s">
        <v>86</v>
      </c>
      <c r="C27" s="165">
        <f>'[1]M3PT-Cuc'!C27+'[1]M3PT-VThuy'!C27+'[1]M3PT-PH'!C27+'[1]M3PT-CTA'!C27+'[1]M3PT-VThanh'!C27+'[1]M3PT-CT'!C27+'[1]M3PT-NB'!C27+'[1]M3PT-TXLM'!C27+'[1]M3PT-HLM'!C27</f>
        <v>3505352</v>
      </c>
    </row>
    <row r="28" spans="1:3" ht="14.25" customHeight="1">
      <c r="A28" s="163" t="s">
        <v>98</v>
      </c>
      <c r="B28" s="164" t="s">
        <v>88</v>
      </c>
      <c r="C28" s="165">
        <f>'[1]M3PT-Cuc'!C28+'[1]M3PT-VThuy'!C28+'[1]M3PT-PH'!C28+'[1]M3PT-CTA'!C28+'[1]M3PT-VThanh'!C28+'[1]M3PT-CT'!C28+'[1]M3PT-NB'!C28+'[1]M3PT-TXLM'!C28+'[1]M3PT-HLM'!C28</f>
        <v>0</v>
      </c>
    </row>
    <row r="29" spans="1:3" s="162" customFormat="1" ht="14.25" customHeight="1">
      <c r="A29" s="163" t="s">
        <v>99</v>
      </c>
      <c r="B29" s="164" t="s">
        <v>100</v>
      </c>
      <c r="C29" s="165">
        <f>'[1]M3PT-Cuc'!C29+'[1]M3PT-VThuy'!C29+'[1]M3PT-PH'!C29+'[1]M3PT-CTA'!C29+'[1]M3PT-VThanh'!C29+'[1]M3PT-CT'!C29+'[1]M3PT-NB'!C29+'[1]M3PT-TXLM'!C29+'[1]M3PT-HLM'!C29</f>
        <v>793000</v>
      </c>
    </row>
    <row r="30" spans="1:3" ht="15.75" customHeight="1">
      <c r="A30" s="171"/>
      <c r="B30" s="66" t="s">
        <v>101</v>
      </c>
      <c r="C30" s="67" t="s">
        <v>102</v>
      </c>
    </row>
    <row r="31" spans="1:3" ht="15.75" customHeight="1">
      <c r="A31" s="171"/>
      <c r="B31" s="68" t="s">
        <v>103</v>
      </c>
      <c r="C31" s="69" t="s">
        <v>104</v>
      </c>
    </row>
    <row r="32" spans="2:4" s="172" customFormat="1" ht="15">
      <c r="B32" s="76"/>
      <c r="C32" s="77"/>
      <c r="D32" s="173"/>
    </row>
    <row r="33" spans="2:3" ht="15.75" customHeight="1">
      <c r="B33" s="10"/>
      <c r="C33" s="10"/>
    </row>
    <row r="34" spans="2:3" ht="15.75" customHeight="1">
      <c r="B34" s="10"/>
      <c r="C34" s="10"/>
    </row>
    <row r="35" spans="2:3" ht="15.75" customHeight="1">
      <c r="B35" s="10"/>
      <c r="C35" s="10"/>
    </row>
    <row r="36" spans="2:3" ht="15.75" customHeight="1">
      <c r="B36" s="82" t="s">
        <v>110</v>
      </c>
      <c r="C36" s="51" t="s">
        <v>111</v>
      </c>
    </row>
    <row r="37" spans="1:3" ht="15" hidden="1">
      <c r="A37" s="174" t="s">
        <v>105</v>
      </c>
      <c r="B37" s="175"/>
      <c r="C37" s="175"/>
    </row>
    <row r="38" ht="12.75" hidden="1">
      <c r="B38" s="118" t="s">
        <v>106</v>
      </c>
    </row>
    <row r="39" ht="12.75" hidden="1">
      <c r="B39" s="118" t="s">
        <v>107</v>
      </c>
    </row>
    <row r="40" ht="12.75" hidden="1">
      <c r="B40" s="118" t="s">
        <v>108</v>
      </c>
    </row>
    <row r="41" ht="12.75" hidden="1">
      <c r="B41" s="118" t="s">
        <v>109</v>
      </c>
    </row>
  </sheetData>
  <sheetProtection/>
  <mergeCells count="3">
    <mergeCell ref="A1:C1"/>
    <mergeCell ref="A2:B2"/>
    <mergeCell ref="A3:B3"/>
  </mergeCells>
  <printOptions/>
  <pageMargins left="0.7" right="0.28" top="0.52" bottom="0.25" header="0.46" footer="0.19"/>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Q62"/>
  <sheetViews>
    <sheetView zoomScalePageLayoutView="0" workbookViewId="0" topLeftCell="A19">
      <selection activeCell="D4" sqref="D4"/>
    </sheetView>
  </sheetViews>
  <sheetFormatPr defaultColWidth="9.140625" defaultRowHeight="31.5" customHeight="1"/>
  <cols>
    <col min="1" max="1" width="4.7109375" style="156" customWidth="1"/>
    <col min="2" max="2" width="25.7109375" style="111" customWidth="1"/>
    <col min="3" max="3" width="14.57421875" style="111" customWidth="1"/>
    <col min="4" max="4" width="14.421875" style="111" customWidth="1"/>
    <col min="5" max="5" width="11.421875" style="111" customWidth="1"/>
    <col min="6" max="6" width="8.7109375" style="111" customWidth="1"/>
    <col min="7" max="7" width="11.7109375" style="111" customWidth="1"/>
    <col min="8" max="8" width="8.7109375" style="111" customWidth="1"/>
    <col min="9" max="9" width="11.7109375" style="111" customWidth="1"/>
    <col min="10" max="10" width="14.00390625" style="111" customWidth="1"/>
    <col min="11" max="14" width="8.7109375" style="111" customWidth="1"/>
    <col min="15" max="15" width="8.57421875" style="111" customWidth="1"/>
    <col min="16" max="16384" width="9.140625" style="111" customWidth="1"/>
  </cols>
  <sheetData>
    <row r="1" spans="1:17" ht="23.25" customHeight="1">
      <c r="A1" s="492" t="s">
        <v>149</v>
      </c>
      <c r="B1" s="492"/>
      <c r="C1" s="176"/>
      <c r="D1" s="493" t="s">
        <v>133</v>
      </c>
      <c r="E1" s="493"/>
      <c r="F1" s="493"/>
      <c r="G1" s="493"/>
      <c r="H1" s="493"/>
      <c r="I1" s="493"/>
      <c r="J1" s="493"/>
      <c r="K1" s="493"/>
      <c r="L1" s="109"/>
      <c r="M1" s="110" t="s">
        <v>150</v>
      </c>
      <c r="N1" s="108"/>
      <c r="O1" s="108"/>
      <c r="P1" s="108"/>
      <c r="Q1" s="108"/>
    </row>
    <row r="2" spans="1:17" ht="23.25" customHeight="1">
      <c r="A2" s="492" t="s">
        <v>3</v>
      </c>
      <c r="B2" s="492"/>
      <c r="C2" s="492"/>
      <c r="D2" s="493" t="s">
        <v>113</v>
      </c>
      <c r="E2" s="493"/>
      <c r="F2" s="493"/>
      <c r="G2" s="493"/>
      <c r="H2" s="493"/>
      <c r="I2" s="493"/>
      <c r="J2" s="493"/>
      <c r="K2" s="493"/>
      <c r="L2" s="112"/>
      <c r="M2" s="112" t="s">
        <v>5</v>
      </c>
      <c r="N2" s="108"/>
      <c r="O2" s="108"/>
      <c r="P2" s="108"/>
      <c r="Q2" s="113"/>
    </row>
    <row r="3" spans="1:17" ht="23.25" customHeight="1">
      <c r="A3" s="492" t="s">
        <v>6</v>
      </c>
      <c r="B3" s="492"/>
      <c r="C3" s="108"/>
      <c r="D3" s="494" t="s">
        <v>114</v>
      </c>
      <c r="E3" s="494"/>
      <c r="F3" s="494"/>
      <c r="G3" s="494"/>
      <c r="H3" s="494"/>
      <c r="I3" s="494"/>
      <c r="J3" s="494"/>
      <c r="K3" s="494"/>
      <c r="L3" s="109"/>
      <c r="M3" s="110" t="s">
        <v>8</v>
      </c>
      <c r="N3" s="108"/>
      <c r="O3" s="108"/>
      <c r="P3" s="108"/>
      <c r="Q3" s="115"/>
    </row>
    <row r="4" spans="1:17" ht="23.25" customHeight="1">
      <c r="A4" s="109" t="s">
        <v>9</v>
      </c>
      <c r="B4" s="109"/>
      <c r="C4" s="116"/>
      <c r="D4" s="112"/>
      <c r="E4" s="112"/>
      <c r="F4" s="116"/>
      <c r="G4" s="117"/>
      <c r="H4" s="117"/>
      <c r="I4" s="117"/>
      <c r="J4" s="116"/>
      <c r="K4" s="112"/>
      <c r="L4" s="112"/>
      <c r="M4" s="112" t="s">
        <v>10</v>
      </c>
      <c r="N4" s="108"/>
      <c r="O4" s="108"/>
      <c r="P4" s="108"/>
      <c r="Q4" s="115"/>
    </row>
    <row r="5" spans="1:17" ht="23.25" customHeight="1">
      <c r="A5" s="118"/>
      <c r="B5" s="116"/>
      <c r="C5" s="116"/>
      <c r="D5" s="116"/>
      <c r="E5" s="116"/>
      <c r="F5" s="113"/>
      <c r="G5" s="120"/>
      <c r="H5" s="120"/>
      <c r="I5" s="120"/>
      <c r="J5" s="113"/>
      <c r="K5" s="121"/>
      <c r="L5" s="121"/>
      <c r="M5" s="121" t="s">
        <v>134</v>
      </c>
      <c r="N5" s="108"/>
      <c r="O5" s="108"/>
      <c r="P5" s="108"/>
      <c r="Q5" s="115"/>
    </row>
    <row r="6" spans="1:17" ht="23.25" customHeight="1">
      <c r="A6" s="478" t="s">
        <v>12</v>
      </c>
      <c r="B6" s="479"/>
      <c r="C6" s="485" t="s">
        <v>13</v>
      </c>
      <c r="D6" s="485" t="s">
        <v>14</v>
      </c>
      <c r="E6" s="486"/>
      <c r="F6" s="486"/>
      <c r="G6" s="486"/>
      <c r="H6" s="486"/>
      <c r="I6" s="486"/>
      <c r="J6" s="486"/>
      <c r="K6" s="486"/>
      <c r="L6" s="486"/>
      <c r="M6" s="486"/>
      <c r="N6" s="486"/>
      <c r="O6" s="487"/>
      <c r="P6" s="108"/>
      <c r="Q6" s="115"/>
    </row>
    <row r="7" spans="1:17" ht="23.25" customHeight="1">
      <c r="A7" s="480"/>
      <c r="B7" s="481"/>
      <c r="C7" s="484"/>
      <c r="D7" s="503" t="s">
        <v>15</v>
      </c>
      <c r="E7" s="488" t="s">
        <v>16</v>
      </c>
      <c r="F7" s="489"/>
      <c r="G7" s="490"/>
      <c r="H7" s="470" t="s">
        <v>17</v>
      </c>
      <c r="I7" s="470" t="s">
        <v>18</v>
      </c>
      <c r="J7" s="470" t="s">
        <v>139</v>
      </c>
      <c r="K7" s="470" t="s">
        <v>20</v>
      </c>
      <c r="L7" s="470" t="s">
        <v>21</v>
      </c>
      <c r="M7" s="470" t="s">
        <v>22</v>
      </c>
      <c r="N7" s="470" t="s">
        <v>115</v>
      </c>
      <c r="O7" s="470" t="s">
        <v>23</v>
      </c>
      <c r="P7" s="115"/>
      <c r="Q7" s="115"/>
    </row>
    <row r="8" spans="1:17" ht="23.25" customHeight="1">
      <c r="A8" s="480"/>
      <c r="B8" s="481"/>
      <c r="C8" s="484"/>
      <c r="D8" s="503"/>
      <c r="E8" s="473" t="s">
        <v>24</v>
      </c>
      <c r="F8" s="474" t="s">
        <v>25</v>
      </c>
      <c r="G8" s="475"/>
      <c r="H8" s="470"/>
      <c r="I8" s="470"/>
      <c r="J8" s="470"/>
      <c r="K8" s="470"/>
      <c r="L8" s="470"/>
      <c r="M8" s="470"/>
      <c r="N8" s="470"/>
      <c r="O8" s="470"/>
      <c r="P8" s="476"/>
      <c r="Q8" s="476"/>
    </row>
    <row r="9" spans="1:17" ht="23.25" customHeight="1">
      <c r="A9" s="482"/>
      <c r="B9" s="483"/>
      <c r="C9" s="484"/>
      <c r="D9" s="504"/>
      <c r="E9" s="471"/>
      <c r="F9" s="122" t="s">
        <v>26</v>
      </c>
      <c r="G9" s="123" t="s">
        <v>27</v>
      </c>
      <c r="H9" s="471"/>
      <c r="I9" s="471"/>
      <c r="J9" s="471"/>
      <c r="K9" s="471"/>
      <c r="L9" s="471"/>
      <c r="M9" s="471"/>
      <c r="N9" s="471"/>
      <c r="O9" s="471"/>
      <c r="P9" s="124"/>
      <c r="Q9" s="124"/>
    </row>
    <row r="10" spans="1:17" s="179" customFormat="1" ht="23.25" customHeight="1">
      <c r="A10" s="501" t="s">
        <v>28</v>
      </c>
      <c r="B10" s="502"/>
      <c r="C10" s="177">
        <v>1</v>
      </c>
      <c r="D10" s="177">
        <v>2</v>
      </c>
      <c r="E10" s="177">
        <v>3</v>
      </c>
      <c r="F10" s="177">
        <v>4</v>
      </c>
      <c r="G10" s="177">
        <v>5</v>
      </c>
      <c r="H10" s="177">
        <v>6</v>
      </c>
      <c r="I10" s="177">
        <v>7</v>
      </c>
      <c r="J10" s="177">
        <v>8</v>
      </c>
      <c r="K10" s="177">
        <v>9</v>
      </c>
      <c r="L10" s="177">
        <v>10</v>
      </c>
      <c r="M10" s="177">
        <v>11</v>
      </c>
      <c r="N10" s="177">
        <v>12</v>
      </c>
      <c r="O10" s="177">
        <v>13</v>
      </c>
      <c r="P10" s="178"/>
      <c r="Q10" s="178"/>
    </row>
    <row r="11" spans="1:17" ht="23.25" customHeight="1">
      <c r="A11" s="128" t="s">
        <v>29</v>
      </c>
      <c r="B11" s="129" t="s">
        <v>30</v>
      </c>
      <c r="C11" s="180">
        <f>IF((D11+E11+H11+I11+J11+K11+L11+M11+N11+O11)=(C14+C16),(C14+C16),"SAI")</f>
        <v>500391853</v>
      </c>
      <c r="D11" s="180">
        <f>D12+D13</f>
        <v>189208653</v>
      </c>
      <c r="E11" s="180">
        <f>F11+G11</f>
        <v>8455185</v>
      </c>
      <c r="F11" s="180">
        <f>F12+F13</f>
        <v>0</v>
      </c>
      <c r="G11" s="180">
        <f aca="true" t="shared" si="0" ref="G11:O11">G12+G13</f>
        <v>8455185</v>
      </c>
      <c r="H11" s="180">
        <f t="shared" si="0"/>
        <v>0</v>
      </c>
      <c r="I11" s="180">
        <f t="shared" si="0"/>
        <v>7851907</v>
      </c>
      <c r="J11" s="180">
        <f t="shared" si="0"/>
        <v>294876108</v>
      </c>
      <c r="K11" s="180">
        <f t="shared" si="0"/>
        <v>0</v>
      </c>
      <c r="L11" s="180">
        <f t="shared" si="0"/>
        <v>0</v>
      </c>
      <c r="M11" s="180">
        <f t="shared" si="0"/>
        <v>0</v>
      </c>
      <c r="N11" s="180">
        <f t="shared" si="0"/>
        <v>0</v>
      </c>
      <c r="O11" s="180">
        <f t="shared" si="0"/>
        <v>0</v>
      </c>
      <c r="P11" s="115"/>
      <c r="Q11" s="115"/>
    </row>
    <row r="12" spans="1:17" ht="23.25" customHeight="1">
      <c r="A12" s="135">
        <v>1</v>
      </c>
      <c r="B12" s="136" t="s">
        <v>31</v>
      </c>
      <c r="C12" s="180">
        <f>D12+E12+H12+I12+J12+K12+L12+M12+N12+O12</f>
        <v>260184215</v>
      </c>
      <c r="D12" s="181">
        <f>'[1]M4-Cuc'!D12+'[1]M4-VThuy'!D12+'[1]M4-PH'!D12+'[1]M4-CTA'!D12+'[1]M4-VThanh'!D12+'[1]M4-CT'!D12+'[1]M4-NB'!D12+'[1]M4-TXLM'!D12+'[1]M4-HLM'!D12</f>
        <v>154022186</v>
      </c>
      <c r="E12" s="180">
        <f aca="true" t="shared" si="1" ref="E12:E25">F12+G12</f>
        <v>5113985</v>
      </c>
      <c r="F12" s="181">
        <f>'[1]M4-Cuc'!F12+'[1]M4-VThuy'!F12+'[1]M4-PH'!F12+'[1]M4-CTA'!F12+'[1]M4-VThanh'!F12+'[1]M4-CT'!F12+'[1]M4-NB'!F12+'[1]M4-TXLM'!F12+'[1]M4-HLM'!F12</f>
        <v>0</v>
      </c>
      <c r="G12" s="181">
        <f>'[1]M4-Cuc'!G12+'[1]M4-VThuy'!G12+'[1]M4-PH'!G12+'[1]M4-CTA'!G12+'[1]M4-VThanh'!G12+'[1]M4-CT'!G12+'[1]M4-NB'!G12+'[1]M4-TXLM'!G12+'[1]M4-HLM'!G12</f>
        <v>5113985</v>
      </c>
      <c r="H12" s="181">
        <f>'[1]M4-Cuc'!H12+'[1]M4-VThuy'!H12+'[1]M4-PH'!H12+'[1]M4-CTA'!H12+'[1]M4-VThanh'!H12+'[1]M4-CT'!H12+'[1]M4-NB'!H12+'[1]M4-TXLM'!H12+'[1]M4-HLM'!H12</f>
        <v>0</v>
      </c>
      <c r="I12" s="181">
        <f>'[1]M4-Cuc'!I12+'[1]M4-VThuy'!I12+'[1]M4-PH'!I12+'[1]M4-CTA'!I12+'[1]M4-VThanh'!I12+'[1]M4-CT'!I12+'[1]M4-NB'!I12+'[1]M4-TXLM'!I12+'[1]M4-HLM'!I12</f>
        <v>4258283</v>
      </c>
      <c r="J12" s="181">
        <f>'[1]M4-Cuc'!J12+'[1]M4-VThuy'!J12+'[1]M4-PH'!J12+'[1]M4-CTA'!J12+'[1]M4-VThanh'!J12+'[1]M4-CT'!J12+'[1]M4-NB'!J12+'[1]M4-TXLM'!J12+'[1]M4-HLM'!J12</f>
        <v>96789761</v>
      </c>
      <c r="K12" s="181">
        <f>'[1]M4-Cuc'!K12+'[1]M4-VThuy'!K12+'[1]M4-PH'!K12+'[1]M4-CTA'!K12+'[1]M4-VThanh'!K12+'[1]M4-CT'!K12+'[1]M4-NB'!K12+'[1]M4-TXLM'!K12+'[1]M4-HLM'!K12</f>
        <v>0</v>
      </c>
      <c r="L12" s="181">
        <f>'[1]M4-Cuc'!L12+'[1]M4-VThuy'!L12+'[1]M4-PH'!L12+'[1]M4-CTA'!L12+'[1]M4-VThanh'!L12+'[1]M4-CT'!L12+'[1]M4-NB'!L12+'[1]M4-TXLM'!L12+'[1]M4-HLM'!L12</f>
        <v>0</v>
      </c>
      <c r="M12" s="181">
        <f>'[1]M4-Cuc'!M12+'[1]M4-VThuy'!M12+'[1]M4-PH'!M12+'[1]M4-CTA'!M12+'[1]M4-VThanh'!M12+'[1]M4-CT'!M12+'[1]M4-NB'!M12+'[1]M4-TXLM'!M12+'[1]M4-HLM'!M12</f>
        <v>0</v>
      </c>
      <c r="N12" s="181">
        <f>'[1]M4-Cuc'!N12+'[1]M4-VThuy'!N12+'[1]M4-PH'!N12+'[1]M4-CTA'!N12+'[1]M4-VThanh'!N12+'[1]M4-CT'!N12+'[1]M4-NB'!N12+'[1]M4-TXLM'!N12+'[1]M4-HLM'!N12</f>
        <v>0</v>
      </c>
      <c r="O12" s="181">
        <f>'[1]M4-Cuc'!O12+'[1]M4-VThuy'!O12+'[1]M4-PH'!O12+'[1]M4-CTA'!O12+'[1]M4-VThanh'!O12+'[1]M4-CT'!O12+'[1]M4-NB'!O12+'[1]M4-TXLM'!O12+'[1]M4-HLM'!O12</f>
        <v>0</v>
      </c>
      <c r="P12" s="115"/>
      <c r="Q12" s="115"/>
    </row>
    <row r="13" spans="1:17" ht="23.25" customHeight="1">
      <c r="A13" s="135">
        <v>2</v>
      </c>
      <c r="B13" s="136" t="s">
        <v>32</v>
      </c>
      <c r="C13" s="180">
        <f>D13+E13+H13+I13+J13+K13+L13+M13+N13+O13</f>
        <v>240207638</v>
      </c>
      <c r="D13" s="181">
        <f>'[1]M4-Cuc'!D13+'[1]M4-VThuy'!D13+'[1]M4-PH'!D13+'[1]M4-CTA'!D13+'[1]M4-VThanh'!D13+'[1]M4-CT'!D13+'[1]M4-NB'!D13+'[1]M4-TXLM'!D13+'[1]M4-HLM'!D13</f>
        <v>35186467</v>
      </c>
      <c r="E13" s="180">
        <f t="shared" si="1"/>
        <v>3341200</v>
      </c>
      <c r="F13" s="181">
        <f>'[1]M4-Cuc'!F13+'[1]M4-VThuy'!F13+'[1]M4-PH'!F13+'[1]M4-CTA'!F13+'[1]M4-VThanh'!F13+'[1]M4-CT'!F13+'[1]M4-NB'!F13+'[1]M4-TXLM'!F13+'[1]M4-HLM'!F13</f>
        <v>0</v>
      </c>
      <c r="G13" s="181">
        <f>'[1]M4-Cuc'!G13+'[1]M4-VThuy'!G13+'[1]M4-PH'!G13+'[1]M4-CTA'!G13+'[1]M4-VThanh'!G13+'[1]M4-CT'!G13+'[1]M4-NB'!G13+'[1]M4-TXLM'!G13+'[1]M4-HLM'!G13</f>
        <v>3341200</v>
      </c>
      <c r="H13" s="181">
        <f>'[1]M4-Cuc'!H13+'[1]M4-VThuy'!H13+'[1]M4-PH'!H13+'[1]M4-CTA'!H13+'[1]M4-VThanh'!H13+'[1]M4-CT'!H13+'[1]M4-NB'!H13+'[1]M4-TXLM'!H13+'[1]M4-HLM'!H13</f>
        <v>0</v>
      </c>
      <c r="I13" s="181">
        <f>'[1]M4-Cuc'!I13+'[1]M4-VThuy'!I13+'[1]M4-PH'!I13+'[1]M4-CTA'!I13+'[1]M4-VThanh'!I13+'[1]M4-CT'!I13+'[1]M4-NB'!I13+'[1]M4-TXLM'!I13+'[1]M4-HLM'!I13</f>
        <v>3593624</v>
      </c>
      <c r="J13" s="181">
        <f>'[1]M4-Cuc'!J13+'[1]M4-VThuy'!J13+'[1]M4-PH'!J13+'[1]M4-CTA'!J13+'[1]M4-VThanh'!J13+'[1]M4-CT'!J13+'[1]M4-NB'!J13+'[1]M4-TXLM'!J13+'[1]M4-HLM'!J13</f>
        <v>198086347</v>
      </c>
      <c r="K13" s="181">
        <f>'[1]M4-Cuc'!K13+'[1]M4-VThuy'!K13+'[1]M4-PH'!K13+'[1]M4-CTA'!K13+'[1]M4-VThanh'!K13+'[1]M4-CT'!K13+'[1]M4-NB'!K13+'[1]M4-TXLM'!K13+'[1]M4-HLM'!K13</f>
        <v>0</v>
      </c>
      <c r="L13" s="181">
        <f>'[1]M4-Cuc'!L13+'[1]M4-VThuy'!L13+'[1]M4-PH'!L13+'[1]M4-CTA'!L13+'[1]M4-VThanh'!L13+'[1]M4-CT'!L13+'[1]M4-NB'!L13+'[1]M4-TXLM'!L13+'[1]M4-HLM'!L13</f>
        <v>0</v>
      </c>
      <c r="M13" s="181">
        <f>'[1]M4-Cuc'!M13+'[1]M4-VThuy'!M13+'[1]M4-PH'!M13+'[1]M4-CTA'!M13+'[1]M4-VThanh'!M13+'[1]M4-CT'!M13+'[1]M4-NB'!M13+'[1]M4-TXLM'!M13+'[1]M4-HLM'!M13</f>
        <v>0</v>
      </c>
      <c r="N13" s="181">
        <f>'[1]M4-Cuc'!N13+'[1]M4-VThuy'!N13+'[1]M4-PH'!N13+'[1]M4-CTA'!N13+'[1]M4-VThanh'!N13+'[1]M4-CT'!N13+'[1]M4-NB'!N13+'[1]M4-TXLM'!N13+'[1]M4-HLM'!N13</f>
        <v>0</v>
      </c>
      <c r="O13" s="181">
        <f>'[1]M4-Cuc'!O13+'[1]M4-VThuy'!O13+'[1]M4-PH'!O13+'[1]M4-CTA'!O13+'[1]M4-VThanh'!O13+'[1]M4-CT'!O13+'[1]M4-NB'!O13+'[1]M4-TXLM'!O13+'[1]M4-HLM'!O13</f>
        <v>0</v>
      </c>
      <c r="P13" s="115"/>
      <c r="Q13" s="115"/>
    </row>
    <row r="14" spans="1:17" ht="23.25" customHeight="1">
      <c r="A14" s="138" t="s">
        <v>33</v>
      </c>
      <c r="B14" s="139" t="s">
        <v>34</v>
      </c>
      <c r="C14" s="180">
        <f>D14+E14+H14+I14+J14+K14+L14+M14+N14+O14</f>
        <v>2545392</v>
      </c>
      <c r="D14" s="181">
        <f>'[1]M4-Cuc'!D14+'[1]M4-VThuy'!D14+'[1]M4-PH'!D14+'[1]M4-CTA'!D14+'[1]M4-VThanh'!D14+'[1]M4-CT'!D14+'[1]M4-NB'!D14+'[1]M4-TXLM'!D14+'[1]M4-HLM'!D14</f>
        <v>0</v>
      </c>
      <c r="E14" s="180">
        <f t="shared" si="1"/>
        <v>122291</v>
      </c>
      <c r="F14" s="181">
        <f>'[1]M4-Cuc'!F14+'[1]M4-VThuy'!F14+'[1]M4-PH'!F14+'[1]M4-CTA'!F14+'[1]M4-VThanh'!F14+'[1]M4-CT'!F14+'[1]M4-NB'!F14+'[1]M4-TXLM'!F14+'[1]M4-HLM'!F14</f>
        <v>0</v>
      </c>
      <c r="G14" s="181">
        <f>'[1]M4-Cuc'!G14+'[1]M4-VThuy'!G14+'[1]M4-PH'!G14+'[1]M4-CTA'!G14+'[1]M4-VThanh'!G14+'[1]M4-CT'!G14+'[1]M4-NB'!G14+'[1]M4-TXLM'!G14+'[1]M4-HLM'!G14</f>
        <v>122291</v>
      </c>
      <c r="H14" s="181">
        <f>'[1]M4-Cuc'!H14+'[1]M4-VThuy'!H14+'[1]M4-PH'!H14+'[1]M4-CTA'!H14+'[1]M4-VThanh'!H14+'[1]M4-CT'!H14+'[1]M4-NB'!H14+'[1]M4-TXLM'!H14+'[1]M4-HLM'!H14</f>
        <v>0</v>
      </c>
      <c r="I14" s="181">
        <f>'[1]M4-Cuc'!I14+'[1]M4-VThuy'!I14+'[1]M4-PH'!I14+'[1]M4-CTA'!I14+'[1]M4-VThanh'!I14+'[1]M4-CT'!I14+'[1]M4-NB'!I14+'[1]M4-TXLM'!I14+'[1]M4-HLM'!I14</f>
        <v>42575</v>
      </c>
      <c r="J14" s="181">
        <f>'[1]M4-Cuc'!J14+'[1]M4-VThuy'!J14+'[1]M4-PH'!J14+'[1]M4-CTA'!J14+'[1]M4-VThanh'!J14+'[1]M4-CT'!J14+'[1]M4-NB'!J14+'[1]M4-TXLM'!J14+'[1]M4-HLM'!J14</f>
        <v>2380526</v>
      </c>
      <c r="K14" s="181">
        <f>'[1]M4-Cuc'!K14+'[1]M4-VThuy'!K14+'[1]M4-PH'!K14+'[1]M4-CTA'!K14+'[1]M4-VThanh'!K14+'[1]M4-CT'!K14+'[1]M4-NB'!K14+'[1]M4-TXLM'!K14+'[1]M4-HLM'!K14</f>
        <v>0</v>
      </c>
      <c r="L14" s="181">
        <f>'[1]M4-Cuc'!L14+'[1]M4-VThuy'!L14+'[1]M4-PH'!L14+'[1]M4-CTA'!L14+'[1]M4-VThanh'!L14+'[1]M4-CT'!L14+'[1]M4-NB'!L14+'[1]M4-TXLM'!L14+'[1]M4-HLM'!L14</f>
        <v>0</v>
      </c>
      <c r="M14" s="181">
        <f>'[1]M4-Cuc'!M14+'[1]M4-VThuy'!M14+'[1]M4-PH'!M14+'[1]M4-CTA'!M14+'[1]M4-VThanh'!M14+'[1]M4-CT'!M14+'[1]M4-NB'!M14+'[1]M4-TXLM'!M14+'[1]M4-HLM'!M14</f>
        <v>0</v>
      </c>
      <c r="N14" s="181">
        <f>'[1]M4-Cuc'!N14+'[1]M4-VThuy'!N14+'[1]M4-PH'!N14+'[1]M4-CTA'!N14+'[1]M4-VThanh'!N14+'[1]M4-CT'!N14+'[1]M4-NB'!N14+'[1]M4-TXLM'!N14+'[1]M4-HLM'!N14</f>
        <v>0</v>
      </c>
      <c r="O14" s="181">
        <f>'[1]M4-Cuc'!O14+'[1]M4-VThuy'!O14+'[1]M4-PH'!O14+'[1]M4-CTA'!O14+'[1]M4-VThanh'!O14+'[1]M4-CT'!O14+'[1]M4-NB'!O14+'[1]M4-TXLM'!O14+'[1]M4-HLM'!O14</f>
        <v>0</v>
      </c>
      <c r="P14" s="115"/>
      <c r="Q14" s="115"/>
    </row>
    <row r="15" spans="1:17" ht="23.25" customHeight="1">
      <c r="A15" s="138" t="s">
        <v>35</v>
      </c>
      <c r="B15" s="139" t="s">
        <v>36</v>
      </c>
      <c r="C15" s="180">
        <f>D15+E15+H15+I15+J15+K15+L15+M15+N15+O15</f>
        <v>151070350</v>
      </c>
      <c r="D15" s="181">
        <f>'[1]M4-Cuc'!D15+'[1]M4-VThuy'!D15+'[1]M4-PH'!D15+'[1]M4-CTA'!D15+'[1]M4-VThanh'!D15+'[1]M4-CT'!D15+'[1]M4-NB'!D15+'[1]M4-TXLM'!D15+'[1]M4-HLM'!D15</f>
        <v>0</v>
      </c>
      <c r="E15" s="180">
        <f t="shared" si="1"/>
        <v>0</v>
      </c>
      <c r="F15" s="181">
        <f>'[1]M4-Cuc'!F15+'[1]M4-VThuy'!F15+'[1]M4-PH'!F15+'[1]M4-CTA'!F15+'[1]M4-VThanh'!F15+'[1]M4-CT'!F15+'[1]M4-NB'!F15+'[1]M4-TXLM'!F15+'[1]M4-HLM'!F15</f>
        <v>0</v>
      </c>
      <c r="G15" s="181">
        <f>'[1]M4-Cuc'!G15+'[1]M4-VThuy'!G15+'[1]M4-PH'!G15+'[1]M4-CTA'!G15+'[1]M4-VThanh'!G15+'[1]M4-CT'!G15+'[1]M4-NB'!G15+'[1]M4-TXLM'!G15+'[1]M4-HLM'!G15</f>
        <v>0</v>
      </c>
      <c r="H15" s="181">
        <f>'[1]M4-Cuc'!H15+'[1]M4-VThuy'!H15+'[1]M4-PH'!H15+'[1]M4-CTA'!H15+'[1]M4-VThanh'!H15+'[1]M4-CT'!H15+'[1]M4-NB'!H15+'[1]M4-TXLM'!H15+'[1]M4-HLM'!H15</f>
        <v>0</v>
      </c>
      <c r="I15" s="181">
        <f>'[1]M4-Cuc'!I15+'[1]M4-VThuy'!I15+'[1]M4-PH'!I15+'[1]M4-CTA'!I15+'[1]M4-VThanh'!I15+'[1]M4-CT'!I15+'[1]M4-NB'!I15+'[1]M4-TXLM'!I15+'[1]M4-HLM'!I15</f>
        <v>0</v>
      </c>
      <c r="J15" s="181">
        <f>'[1]M4-Cuc'!J15+'[1]M4-VThuy'!J15+'[1]M4-PH'!J15+'[1]M4-CTA'!J15+'[1]M4-VThanh'!J15+'[1]M4-CT'!J15+'[1]M4-NB'!J15+'[1]M4-TXLM'!J15+'[1]M4-HLM'!J15</f>
        <v>151070350</v>
      </c>
      <c r="K15" s="181">
        <f>'[1]M4-Cuc'!K15+'[1]M4-VThuy'!K15+'[1]M4-PH'!K15+'[1]M4-CTA'!K15+'[1]M4-VThanh'!K15+'[1]M4-CT'!K15+'[1]M4-NB'!K15+'[1]M4-TXLM'!K15+'[1]M4-HLM'!K15</f>
        <v>0</v>
      </c>
      <c r="L15" s="181">
        <f>'[1]M4-Cuc'!L15+'[1]M4-VThuy'!L15+'[1]M4-PH'!L15+'[1]M4-CTA'!L15+'[1]M4-VThanh'!L15+'[1]M4-CT'!L15+'[1]M4-NB'!L15+'[1]M4-TXLM'!L15+'[1]M4-HLM'!L15</f>
        <v>0</v>
      </c>
      <c r="M15" s="181">
        <f>'[1]M4-Cuc'!M15+'[1]M4-VThuy'!M15+'[1]M4-PH'!M15+'[1]M4-CTA'!M15+'[1]M4-VThanh'!M15+'[1]M4-CT'!M15+'[1]M4-NB'!M15+'[1]M4-TXLM'!M15+'[1]M4-HLM'!M15</f>
        <v>0</v>
      </c>
      <c r="N15" s="181">
        <f>'[1]M4-Cuc'!N15+'[1]M4-VThuy'!N15+'[1]M4-PH'!N15+'[1]M4-CTA'!N15+'[1]M4-VThanh'!N15+'[1]M4-CT'!N15+'[1]M4-NB'!N15+'[1]M4-TXLM'!N15+'[1]M4-HLM'!N15</f>
        <v>0</v>
      </c>
      <c r="O15" s="181">
        <f>'[1]M4-Cuc'!O15+'[1]M4-VThuy'!O15+'[1]M4-PH'!O15+'[1]M4-CTA'!O15+'[1]M4-VThanh'!O15+'[1]M4-CT'!O15+'[1]M4-NB'!O15+'[1]M4-TXLM'!O15+'[1]M4-HLM'!O15</f>
        <v>0</v>
      </c>
      <c r="P15" s="115"/>
      <c r="Q15" s="115"/>
    </row>
    <row r="16" spans="1:17" ht="23.25" customHeight="1">
      <c r="A16" s="138" t="s">
        <v>37</v>
      </c>
      <c r="B16" s="139" t="s">
        <v>38</v>
      </c>
      <c r="C16" s="180">
        <f>C17+C25</f>
        <v>497846461</v>
      </c>
      <c r="D16" s="180">
        <f>D17+D25</f>
        <v>189208653</v>
      </c>
      <c r="E16" s="180">
        <f t="shared" si="1"/>
        <v>8332894</v>
      </c>
      <c r="F16" s="180">
        <f>F17+F25</f>
        <v>0</v>
      </c>
      <c r="G16" s="180">
        <f aca="true" t="shared" si="2" ref="G16:O16">G17+G25</f>
        <v>8332894</v>
      </c>
      <c r="H16" s="180">
        <f t="shared" si="2"/>
        <v>0</v>
      </c>
      <c r="I16" s="180">
        <f t="shared" si="2"/>
        <v>7809332</v>
      </c>
      <c r="J16" s="180">
        <f t="shared" si="2"/>
        <v>292495582</v>
      </c>
      <c r="K16" s="180">
        <f t="shared" si="2"/>
        <v>0</v>
      </c>
      <c r="L16" s="180">
        <f t="shared" si="2"/>
        <v>0</v>
      </c>
      <c r="M16" s="180">
        <f t="shared" si="2"/>
        <v>0</v>
      </c>
      <c r="N16" s="180">
        <f t="shared" si="2"/>
        <v>0</v>
      </c>
      <c r="O16" s="180">
        <f t="shared" si="2"/>
        <v>0</v>
      </c>
      <c r="P16" s="115"/>
      <c r="Q16" s="108"/>
    </row>
    <row r="17" spans="1:17" ht="23.25" customHeight="1">
      <c r="A17" s="138" t="s">
        <v>39</v>
      </c>
      <c r="B17" s="140" t="s">
        <v>40</v>
      </c>
      <c r="C17" s="180">
        <f>SUM(C18:C24)</f>
        <v>489576860</v>
      </c>
      <c r="D17" s="180">
        <f>SUM(D18:D24)</f>
        <v>181732301</v>
      </c>
      <c r="E17" s="180">
        <f t="shared" si="1"/>
        <v>7724720</v>
      </c>
      <c r="F17" s="180">
        <f>SUM(F18:F24)</f>
        <v>0</v>
      </c>
      <c r="G17" s="180">
        <f>SUM(G18:G24)</f>
        <v>7724720</v>
      </c>
      <c r="H17" s="180">
        <f>SUM(H18:H24)</f>
        <v>0</v>
      </c>
      <c r="I17" s="180">
        <f aca="true" t="shared" si="3" ref="I17:O17">SUM(I18:I24)</f>
        <v>7626257</v>
      </c>
      <c r="J17" s="180">
        <f t="shared" si="3"/>
        <v>292493582</v>
      </c>
      <c r="K17" s="180">
        <f t="shared" si="3"/>
        <v>0</v>
      </c>
      <c r="L17" s="180">
        <f t="shared" si="3"/>
        <v>0</v>
      </c>
      <c r="M17" s="180">
        <f t="shared" si="3"/>
        <v>0</v>
      </c>
      <c r="N17" s="180">
        <f t="shared" si="3"/>
        <v>0</v>
      </c>
      <c r="O17" s="180">
        <f t="shared" si="3"/>
        <v>0</v>
      </c>
      <c r="P17" s="115"/>
      <c r="Q17" s="108"/>
    </row>
    <row r="18" spans="1:17" ht="23.25" customHeight="1">
      <c r="A18" s="135" t="s">
        <v>41</v>
      </c>
      <c r="B18" s="136" t="s">
        <v>42</v>
      </c>
      <c r="C18" s="180">
        <f aca="true" t="shared" si="4" ref="C18:C25">D18+E18+H18+I18+J18+K18+L18+M18+N18+O18</f>
        <v>16846090</v>
      </c>
      <c r="D18" s="181">
        <f>'[1]M4-Cuc'!D18+'[1]M4-VThuy'!D18+'[1]M4-PH'!D18+'[1]M4-CTA'!D18+'[1]M4-VThanh'!D18+'[1]M4-CT'!D18+'[1]M4-NB'!D18+'[1]M4-TXLM'!D18+'[1]M4-HLM'!D18</f>
        <v>14798217</v>
      </c>
      <c r="E18" s="180">
        <f t="shared" si="1"/>
        <v>334837</v>
      </c>
      <c r="F18" s="181">
        <f>'[1]M4-Cuc'!F18+'[1]M4-VThuy'!F18+'[1]M4-PH'!F18+'[1]M4-CTA'!F18+'[1]M4-VThanh'!F18+'[1]M4-CT'!F18+'[1]M4-NB'!F18+'[1]M4-TXLM'!F18+'[1]M4-HLM'!F18</f>
        <v>0</v>
      </c>
      <c r="G18" s="181">
        <f>'[1]M4-Cuc'!G18+'[1]M4-VThuy'!G18+'[1]M4-PH'!G18+'[1]M4-CTA'!G18+'[1]M4-VThanh'!G18+'[1]M4-CT'!G18+'[1]M4-NB'!G18+'[1]M4-TXLM'!G18+'[1]M4-HLM'!G18</f>
        <v>334837</v>
      </c>
      <c r="H18" s="181">
        <f>'[1]M4-Cuc'!H18+'[1]M4-VThuy'!H18+'[1]M4-PH'!H18+'[1]M4-CTA'!H18+'[1]M4-VThanh'!H18+'[1]M4-CT'!H18+'[1]M4-NB'!H18+'[1]M4-TXLM'!H18+'[1]M4-HLM'!H18</f>
        <v>0</v>
      </c>
      <c r="I18" s="181">
        <f>'[1]M4-Cuc'!I18+'[1]M4-VThuy'!I18+'[1]M4-PH'!I18+'[1]M4-CTA'!I18+'[1]M4-VThanh'!I18+'[1]M4-CT'!I18+'[1]M4-NB'!I18+'[1]M4-TXLM'!I18+'[1]M4-HLM'!I18</f>
        <v>1072877</v>
      </c>
      <c r="J18" s="181">
        <f>'[1]M4-Cuc'!J18+'[1]M4-VThuy'!J18+'[1]M4-PH'!J18+'[1]M4-CTA'!J18+'[1]M4-VThanh'!J18+'[1]M4-CT'!J18+'[1]M4-NB'!J18+'[1]M4-TXLM'!J18+'[1]M4-HLM'!J18</f>
        <v>640159</v>
      </c>
      <c r="K18" s="181">
        <f>'[1]M4-Cuc'!K18+'[1]M4-VThuy'!K18+'[1]M4-PH'!K18+'[1]M4-CTA'!K18+'[1]M4-VThanh'!K18+'[1]M4-CT'!K18+'[1]M4-NB'!K18+'[1]M4-TXLM'!K18+'[1]M4-HLM'!K18</f>
        <v>0</v>
      </c>
      <c r="L18" s="181">
        <f>'[1]M4-Cuc'!L18+'[1]M4-VThuy'!L18+'[1]M4-PH'!L18+'[1]M4-CTA'!L18+'[1]M4-VThanh'!L18+'[1]M4-CT'!L18+'[1]M4-NB'!L18+'[1]M4-TXLM'!L18+'[1]M4-HLM'!L18</f>
        <v>0</v>
      </c>
      <c r="M18" s="181">
        <f>'[1]M4-Cuc'!M18+'[1]M4-VThuy'!M18+'[1]M4-PH'!M18+'[1]M4-CTA'!M18+'[1]M4-VThanh'!M18+'[1]M4-CT'!M18+'[1]M4-NB'!M18+'[1]M4-TXLM'!M18+'[1]M4-HLM'!M18</f>
        <v>0</v>
      </c>
      <c r="N18" s="181">
        <f>'[1]M4-Cuc'!N18+'[1]M4-VThuy'!N18+'[1]M4-PH'!N18+'[1]M4-CTA'!N18+'[1]M4-VThanh'!N18+'[1]M4-CT'!N18+'[1]M4-NB'!N18+'[1]M4-TXLM'!N18+'[1]M4-HLM'!N18</f>
        <v>0</v>
      </c>
      <c r="O18" s="181">
        <f>'[1]M4-Cuc'!O18+'[1]M4-VThuy'!O18+'[1]M4-PH'!O18+'[1]M4-CTA'!O18+'[1]M4-VThanh'!O18+'[1]M4-CT'!O18+'[1]M4-NB'!O18+'[1]M4-TXLM'!O18+'[1]M4-HLM'!O18</f>
        <v>0</v>
      </c>
      <c r="P18" s="115"/>
      <c r="Q18" s="108"/>
    </row>
    <row r="19" spans="1:17" ht="23.25" customHeight="1">
      <c r="A19" s="135" t="s">
        <v>43</v>
      </c>
      <c r="B19" s="136" t="s">
        <v>44</v>
      </c>
      <c r="C19" s="180">
        <f t="shared" si="4"/>
        <v>5021781</v>
      </c>
      <c r="D19" s="181">
        <f>'[1]M4-Cuc'!D19+'[1]M4-VThuy'!D19+'[1]M4-PH'!D19+'[1]M4-CTA'!D19+'[1]M4-VThanh'!D19+'[1]M4-CT'!D19+'[1]M4-NB'!D19+'[1]M4-TXLM'!D19+'[1]M4-HLM'!D19</f>
        <v>3778511</v>
      </c>
      <c r="E19" s="180">
        <f t="shared" si="1"/>
        <v>0</v>
      </c>
      <c r="F19" s="181">
        <f>'[1]M4-Cuc'!F19+'[1]M4-VThuy'!F19+'[1]M4-PH'!F19+'[1]M4-CTA'!F19+'[1]M4-VThanh'!F19+'[1]M4-CT'!F19+'[1]M4-NB'!F19+'[1]M4-TXLM'!F19+'[1]M4-HLM'!F19</f>
        <v>0</v>
      </c>
      <c r="G19" s="181">
        <f>'[1]M4-Cuc'!G19+'[1]M4-VThuy'!G19+'[1]M4-PH'!G19+'[1]M4-CTA'!G19+'[1]M4-VThanh'!G19+'[1]M4-CT'!G19+'[1]M4-NB'!G19+'[1]M4-TXLM'!G19+'[1]M4-HLM'!G19</f>
        <v>0</v>
      </c>
      <c r="H19" s="181">
        <f>'[1]M4-Cuc'!H19+'[1]M4-VThuy'!H19+'[1]M4-PH'!H19+'[1]M4-CTA'!H19+'[1]M4-VThanh'!H19+'[1]M4-CT'!H19+'[1]M4-NB'!H19+'[1]M4-TXLM'!H19+'[1]M4-HLM'!H19</f>
        <v>0</v>
      </c>
      <c r="I19" s="181">
        <f>'[1]M4-Cuc'!I19+'[1]M4-VThuy'!I19+'[1]M4-PH'!I19+'[1]M4-CTA'!I19+'[1]M4-VThanh'!I19+'[1]M4-CT'!I19+'[1]M4-NB'!I19+'[1]M4-TXLM'!I19+'[1]M4-HLM'!I19</f>
        <v>13000</v>
      </c>
      <c r="J19" s="181">
        <f>'[1]M4-Cuc'!J19+'[1]M4-VThuy'!J19+'[1]M4-PH'!J19+'[1]M4-CTA'!J19+'[1]M4-VThanh'!J19+'[1]M4-CT'!J19+'[1]M4-NB'!J19+'[1]M4-TXLM'!J19+'[1]M4-HLM'!J19</f>
        <v>1230270</v>
      </c>
      <c r="K19" s="181">
        <f>'[1]M4-Cuc'!K19+'[1]M4-VThuy'!K19+'[1]M4-PH'!K19+'[1]M4-CTA'!K19+'[1]M4-VThanh'!K19+'[1]M4-CT'!K19+'[1]M4-NB'!K19+'[1]M4-TXLM'!K19+'[1]M4-HLM'!K19</f>
        <v>0</v>
      </c>
      <c r="L19" s="181">
        <f>'[1]M4-Cuc'!L19+'[1]M4-VThuy'!L19+'[1]M4-PH'!L19+'[1]M4-CTA'!L19+'[1]M4-VThanh'!L19+'[1]M4-CT'!L19+'[1]M4-NB'!L19+'[1]M4-TXLM'!L19+'[1]M4-HLM'!L19</f>
        <v>0</v>
      </c>
      <c r="M19" s="181">
        <f>'[1]M4-Cuc'!M19+'[1]M4-VThuy'!M19+'[1]M4-PH'!M19+'[1]M4-CTA'!M19+'[1]M4-VThanh'!M19+'[1]M4-CT'!M19+'[1]M4-NB'!M19+'[1]M4-TXLM'!M19+'[1]M4-HLM'!M19</f>
        <v>0</v>
      </c>
      <c r="N19" s="181">
        <f>'[1]M4-Cuc'!N19+'[1]M4-VThuy'!N19+'[1]M4-PH'!N19+'[1]M4-CTA'!N19+'[1]M4-VThanh'!N19+'[1]M4-CT'!N19+'[1]M4-NB'!N19+'[1]M4-TXLM'!N19+'[1]M4-HLM'!N19</f>
        <v>0</v>
      </c>
      <c r="O19" s="181">
        <f>'[1]M4-Cuc'!O19+'[1]M4-VThuy'!O19+'[1]M4-PH'!O19+'[1]M4-CTA'!O19+'[1]M4-VThanh'!O19+'[1]M4-CT'!O19+'[1]M4-NB'!O19+'[1]M4-TXLM'!O19+'[1]M4-HLM'!O19</f>
        <v>0</v>
      </c>
      <c r="P19" s="115"/>
      <c r="Q19" s="108"/>
    </row>
    <row r="20" spans="1:17" ht="23.25" customHeight="1">
      <c r="A20" s="135" t="s">
        <v>45</v>
      </c>
      <c r="B20" s="136" t="s">
        <v>46</v>
      </c>
      <c r="C20" s="180">
        <f t="shared" si="4"/>
        <v>438183905</v>
      </c>
      <c r="D20" s="181">
        <f>'[1]M4-Cuc'!D20+'[1]M4-VThuy'!D20+'[1]M4-PH'!D20+'[1]M4-CTA'!D20+'[1]M4-VThanh'!D20+'[1]M4-CT'!D20+'[1]M4-NB'!D20+'[1]M4-TXLM'!D20+'[1]M4-HLM'!D20</f>
        <v>141110835</v>
      </c>
      <c r="E20" s="180">
        <f t="shared" si="1"/>
        <v>7329883</v>
      </c>
      <c r="F20" s="181">
        <f>'[1]M4-Cuc'!F20+'[1]M4-VThuy'!F20+'[1]M4-PH'!F20+'[1]M4-CTA'!F20+'[1]M4-VThanh'!F20+'[1]M4-CT'!F20+'[1]M4-NB'!F20+'[1]M4-TXLM'!F20+'[1]M4-HLM'!F20</f>
        <v>0</v>
      </c>
      <c r="G20" s="181">
        <f>'[1]M4-Cuc'!G20+'[1]M4-VThuy'!G20+'[1]M4-PH'!G20+'[1]M4-CTA'!G20+'[1]M4-VThanh'!G20+'[1]M4-CT'!G20+'[1]M4-NB'!G20+'[1]M4-TXLM'!G20+'[1]M4-HLM'!G20</f>
        <v>7329883</v>
      </c>
      <c r="H20" s="181">
        <f>'[1]M4-Cuc'!H20+'[1]M4-VThuy'!H20+'[1]M4-PH'!H20+'[1]M4-CTA'!H20+'[1]M4-VThanh'!H20+'[1]M4-CT'!H20+'[1]M4-NB'!H20+'[1]M4-TXLM'!H20+'[1]M4-HLM'!H20</f>
        <v>0</v>
      </c>
      <c r="I20" s="181">
        <f>'[1]M4-Cuc'!I20+'[1]M4-VThuy'!I20+'[1]M4-PH'!I20+'[1]M4-CTA'!I20+'[1]M4-VThanh'!I20+'[1]M4-CT'!I20+'[1]M4-NB'!I20+'[1]M4-TXLM'!I20+'[1]M4-HLM'!I20</f>
        <v>6538640</v>
      </c>
      <c r="J20" s="181">
        <f>'[1]M4-Cuc'!J20+'[1]M4-VThuy'!J20+'[1]M4-PH'!J20+'[1]M4-CTA'!J20+'[1]M4-VThanh'!J20+'[1]M4-CT'!J20+'[1]M4-NB'!J20+'[1]M4-TXLM'!J20+'[1]M4-HLM'!J20</f>
        <v>283204547</v>
      </c>
      <c r="K20" s="181">
        <f>'[1]M4-Cuc'!K20+'[1]M4-VThuy'!K20+'[1]M4-PH'!K20+'[1]M4-CTA'!K20+'[1]M4-VThanh'!K20+'[1]M4-CT'!K20+'[1]M4-NB'!K20+'[1]M4-TXLM'!K20+'[1]M4-HLM'!K20</f>
        <v>0</v>
      </c>
      <c r="L20" s="181">
        <f>'[1]M4-Cuc'!L20+'[1]M4-VThuy'!L20+'[1]M4-PH'!L20+'[1]M4-CTA'!L20+'[1]M4-VThanh'!L20+'[1]M4-CT'!L20+'[1]M4-NB'!L20+'[1]M4-TXLM'!L20+'[1]M4-HLM'!L20</f>
        <v>0</v>
      </c>
      <c r="M20" s="181">
        <f>'[1]M4-Cuc'!M20+'[1]M4-VThuy'!M20+'[1]M4-PH'!M20+'[1]M4-CTA'!M20+'[1]M4-VThanh'!M20+'[1]M4-CT'!M20+'[1]M4-NB'!M20+'[1]M4-TXLM'!M20+'[1]M4-HLM'!M20</f>
        <v>0</v>
      </c>
      <c r="N20" s="181">
        <f>'[1]M4-Cuc'!N20+'[1]M4-VThuy'!N20+'[1]M4-PH'!N20+'[1]M4-CTA'!N20+'[1]M4-VThanh'!N20+'[1]M4-CT'!N20+'[1]M4-NB'!N20+'[1]M4-TXLM'!N20+'[1]M4-HLM'!N20</f>
        <v>0</v>
      </c>
      <c r="O20" s="181">
        <f>'[1]M4-Cuc'!O20+'[1]M4-VThuy'!O20+'[1]M4-PH'!O20+'[1]M4-CTA'!O20+'[1]M4-VThanh'!O20+'[1]M4-CT'!O20+'[1]M4-NB'!O20+'[1]M4-TXLM'!O20+'[1]M4-HLM'!O20</f>
        <v>0</v>
      </c>
      <c r="P20" s="115"/>
      <c r="Q20" s="108"/>
    </row>
    <row r="21" spans="1:17" ht="23.25" customHeight="1">
      <c r="A21" s="135" t="s">
        <v>47</v>
      </c>
      <c r="B21" s="136" t="s">
        <v>48</v>
      </c>
      <c r="C21" s="180">
        <f t="shared" si="4"/>
        <v>12207255</v>
      </c>
      <c r="D21" s="181">
        <f>'[1]M4-Cuc'!D21+'[1]M4-VThuy'!D21+'[1]M4-PH'!D21+'[1]M4-CTA'!D21+'[1]M4-VThanh'!D21+'[1]M4-CT'!D21+'[1]M4-NB'!D21+'[1]M4-TXLM'!D21+'[1]M4-HLM'!D21</f>
        <v>5862309</v>
      </c>
      <c r="E21" s="180">
        <f t="shared" si="1"/>
        <v>60000</v>
      </c>
      <c r="F21" s="181">
        <f>'[1]M4-Cuc'!F21+'[1]M4-VThuy'!F21+'[1]M4-PH'!F21+'[1]M4-CTA'!F21+'[1]M4-VThanh'!F21+'[1]M4-CT'!F21+'[1]M4-NB'!F21+'[1]M4-TXLM'!F21+'[1]M4-HLM'!F21</f>
        <v>0</v>
      </c>
      <c r="G21" s="181">
        <f>'[1]M4-Cuc'!G21+'[1]M4-VThuy'!G21+'[1]M4-PH'!G21+'[1]M4-CTA'!G21+'[1]M4-VThanh'!G21+'[1]M4-CT'!G21+'[1]M4-NB'!G21+'[1]M4-TXLM'!G21+'[1]M4-HLM'!G21</f>
        <v>60000</v>
      </c>
      <c r="H21" s="181">
        <f>'[1]M4-Cuc'!H21+'[1]M4-VThuy'!H21+'[1]M4-PH'!H21+'[1]M4-CTA'!H21+'[1]M4-VThanh'!H21+'[1]M4-CT'!H21+'[1]M4-NB'!H21+'[1]M4-TXLM'!H21+'[1]M4-HLM'!H21</f>
        <v>0</v>
      </c>
      <c r="I21" s="181">
        <f>'[1]M4-Cuc'!I21+'[1]M4-VThuy'!I21+'[1]M4-PH'!I21+'[1]M4-CTA'!I21+'[1]M4-VThanh'!I21+'[1]M4-CT'!I21+'[1]M4-NB'!I21+'[1]M4-TXLM'!I21+'[1]M4-HLM'!I21</f>
        <v>1740</v>
      </c>
      <c r="J21" s="181">
        <f>'[1]M4-Cuc'!J21+'[1]M4-VThuy'!J21+'[1]M4-PH'!J21+'[1]M4-CTA'!J21+'[1]M4-VThanh'!J21+'[1]M4-CT'!J21+'[1]M4-NB'!J21+'[1]M4-TXLM'!J21+'[1]M4-HLM'!J21</f>
        <v>6283206</v>
      </c>
      <c r="K21" s="181">
        <f>'[1]M4-Cuc'!K21+'[1]M4-VThuy'!K21+'[1]M4-PH'!K21+'[1]M4-CTA'!K21+'[1]M4-VThanh'!K21+'[1]M4-CT'!K21+'[1]M4-NB'!K21+'[1]M4-TXLM'!K21+'[1]M4-HLM'!K21</f>
        <v>0</v>
      </c>
      <c r="L21" s="181">
        <f>'[1]M4-Cuc'!L21+'[1]M4-VThuy'!L21+'[1]M4-PH'!L21+'[1]M4-CTA'!L21+'[1]M4-VThanh'!L21+'[1]M4-CT'!L21+'[1]M4-NB'!L21+'[1]M4-TXLM'!L21+'[1]M4-HLM'!L21</f>
        <v>0</v>
      </c>
      <c r="M21" s="181">
        <f>'[1]M4-Cuc'!M21+'[1]M4-VThuy'!M21+'[1]M4-PH'!M21+'[1]M4-CTA'!M21+'[1]M4-VThanh'!M21+'[1]M4-CT'!M21+'[1]M4-NB'!M21+'[1]M4-TXLM'!M21+'[1]M4-HLM'!M21</f>
        <v>0</v>
      </c>
      <c r="N21" s="181">
        <f>'[1]M4-Cuc'!N21+'[1]M4-VThuy'!N21+'[1]M4-PH'!N21+'[1]M4-CTA'!N21+'[1]M4-VThanh'!N21+'[1]M4-CT'!N21+'[1]M4-NB'!N21+'[1]M4-TXLM'!N21+'[1]M4-HLM'!N21</f>
        <v>0</v>
      </c>
      <c r="O21" s="181">
        <f>'[1]M4-Cuc'!O21+'[1]M4-VThuy'!O21+'[1]M4-PH'!O21+'[1]M4-CTA'!O21+'[1]M4-VThanh'!O21+'[1]M4-CT'!O21+'[1]M4-NB'!O21+'[1]M4-TXLM'!O21+'[1]M4-HLM'!O21</f>
        <v>0</v>
      </c>
      <c r="P21" s="115"/>
      <c r="Q21" s="108"/>
    </row>
    <row r="22" spans="1:17" ht="23.25" customHeight="1">
      <c r="A22" s="135" t="s">
        <v>49</v>
      </c>
      <c r="B22" s="136" t="s">
        <v>50</v>
      </c>
      <c r="C22" s="180">
        <f t="shared" si="4"/>
        <v>92692</v>
      </c>
      <c r="D22" s="181">
        <f>'[1]M4-Cuc'!D22+'[1]M4-VThuy'!D22+'[1]M4-PH'!D22+'[1]M4-CTA'!D22+'[1]M4-VThanh'!D22+'[1]M4-CT'!D22+'[1]M4-NB'!D22+'[1]M4-TXLM'!D22+'[1]M4-HLM'!D22</f>
        <v>92692</v>
      </c>
      <c r="E22" s="180">
        <f t="shared" si="1"/>
        <v>0</v>
      </c>
      <c r="F22" s="181">
        <f>'[1]M4-Cuc'!F22+'[1]M4-VThuy'!F22+'[1]M4-PH'!F22+'[1]M4-CTA'!F22+'[1]M4-VThanh'!F22+'[1]M4-CT'!F22+'[1]M4-NB'!F22+'[1]M4-TXLM'!F22+'[1]M4-HLM'!F22</f>
        <v>0</v>
      </c>
      <c r="G22" s="181">
        <f>'[1]M4-Cuc'!G22+'[1]M4-VThuy'!G22+'[1]M4-PH'!G22+'[1]M4-CTA'!G22+'[1]M4-VThanh'!G22+'[1]M4-CT'!G22+'[1]M4-NB'!G22+'[1]M4-TXLM'!G22+'[1]M4-HLM'!G22</f>
        <v>0</v>
      </c>
      <c r="H22" s="181">
        <f>'[1]M4-Cuc'!H22+'[1]M4-VThuy'!H22+'[1]M4-PH'!H22+'[1]M4-CTA'!H22+'[1]M4-VThanh'!H22+'[1]M4-CT'!H22+'[1]M4-NB'!H22+'[1]M4-TXLM'!H22+'[1]M4-HLM'!H22</f>
        <v>0</v>
      </c>
      <c r="I22" s="181">
        <f>'[1]M4-Cuc'!I22+'[1]M4-VThuy'!I22+'[1]M4-PH'!I22+'[1]M4-CTA'!I22+'[1]M4-VThanh'!I22+'[1]M4-CT'!I22+'[1]M4-NB'!I22+'[1]M4-TXLM'!I22+'[1]M4-HLM'!I22</f>
        <v>0</v>
      </c>
      <c r="J22" s="181">
        <f>'[1]M4-Cuc'!J22+'[1]M4-VThuy'!J22+'[1]M4-PH'!J22+'[1]M4-CTA'!J22+'[1]M4-VThanh'!J22+'[1]M4-CT'!J22+'[1]M4-NB'!J22+'[1]M4-TXLM'!J22+'[1]M4-HLM'!J22</f>
        <v>0</v>
      </c>
      <c r="K22" s="181">
        <f>'[1]M4-Cuc'!K22+'[1]M4-VThuy'!K22+'[1]M4-PH'!K22+'[1]M4-CTA'!K22+'[1]M4-VThanh'!K22+'[1]M4-CT'!K22+'[1]M4-NB'!K22+'[1]M4-TXLM'!K22+'[1]M4-HLM'!K22</f>
        <v>0</v>
      </c>
      <c r="L22" s="181">
        <f>'[1]M4-Cuc'!L22+'[1]M4-VThuy'!L22+'[1]M4-PH'!L22+'[1]M4-CTA'!L22+'[1]M4-VThanh'!L22+'[1]M4-CT'!L22+'[1]M4-NB'!L22+'[1]M4-TXLM'!L22+'[1]M4-HLM'!L22</f>
        <v>0</v>
      </c>
      <c r="M22" s="181">
        <f>'[1]M4-Cuc'!M22+'[1]M4-VThuy'!M22+'[1]M4-PH'!M22+'[1]M4-CTA'!M22+'[1]M4-VThanh'!M22+'[1]M4-CT'!M22+'[1]M4-NB'!M22+'[1]M4-TXLM'!M22+'[1]M4-HLM'!M22</f>
        <v>0</v>
      </c>
      <c r="N22" s="181">
        <f>'[1]M4-Cuc'!N22+'[1]M4-VThuy'!N22+'[1]M4-PH'!N22+'[1]M4-CTA'!N22+'[1]M4-VThanh'!N22+'[1]M4-CT'!N22+'[1]M4-NB'!N22+'[1]M4-TXLM'!N22+'[1]M4-HLM'!N22</f>
        <v>0</v>
      </c>
      <c r="O22" s="181">
        <f>'[1]M4-Cuc'!O22+'[1]M4-VThuy'!O22+'[1]M4-PH'!O22+'[1]M4-CTA'!O22+'[1]M4-VThanh'!O22+'[1]M4-CT'!O22+'[1]M4-NB'!O22+'[1]M4-TXLM'!O22+'[1]M4-HLM'!O22</f>
        <v>0</v>
      </c>
      <c r="P22" s="115"/>
      <c r="Q22" s="108"/>
    </row>
    <row r="23" spans="1:17" ht="30" customHeight="1">
      <c r="A23" s="135" t="s">
        <v>51</v>
      </c>
      <c r="B23" s="142" t="s">
        <v>52</v>
      </c>
      <c r="C23" s="180">
        <f t="shared" si="4"/>
        <v>644000</v>
      </c>
      <c r="D23" s="181">
        <f>'[1]M4-Cuc'!D23+'[1]M4-VThuy'!D23+'[1]M4-PH'!D23+'[1]M4-CTA'!D23+'[1]M4-VThanh'!D23+'[1]M4-CT'!D23+'[1]M4-NB'!D23+'[1]M4-TXLM'!D23+'[1]M4-HLM'!D23</f>
        <v>644000</v>
      </c>
      <c r="E23" s="180">
        <f t="shared" si="1"/>
        <v>0</v>
      </c>
      <c r="F23" s="181">
        <f>'[1]M4-Cuc'!F23+'[1]M4-VThuy'!F23+'[1]M4-PH'!F23+'[1]M4-CTA'!F23+'[1]M4-VThanh'!F23+'[1]M4-CT'!F23+'[1]M4-NB'!F23+'[1]M4-TXLM'!F23+'[1]M4-HLM'!F23</f>
        <v>0</v>
      </c>
      <c r="G23" s="181">
        <f>'[1]M4-Cuc'!G23+'[1]M4-VThuy'!G23+'[1]M4-PH'!G23+'[1]M4-CTA'!G23+'[1]M4-VThanh'!G23+'[1]M4-CT'!G23+'[1]M4-NB'!G23+'[1]M4-TXLM'!G23+'[1]M4-HLM'!G23</f>
        <v>0</v>
      </c>
      <c r="H23" s="181">
        <f>'[1]M4-Cuc'!H23+'[1]M4-VThuy'!H23+'[1]M4-PH'!H23+'[1]M4-CTA'!H23+'[1]M4-VThanh'!H23+'[1]M4-CT'!H23+'[1]M4-NB'!H23+'[1]M4-TXLM'!H23+'[1]M4-HLM'!H23</f>
        <v>0</v>
      </c>
      <c r="I23" s="181">
        <f>'[1]M4-Cuc'!I23+'[1]M4-VThuy'!I23+'[1]M4-PH'!I23+'[1]M4-CTA'!I23+'[1]M4-VThanh'!I23+'[1]M4-CT'!I23+'[1]M4-NB'!I23+'[1]M4-TXLM'!I23+'[1]M4-HLM'!I23</f>
        <v>0</v>
      </c>
      <c r="J23" s="181">
        <f>'[1]M4-Cuc'!J23+'[1]M4-VThuy'!J23+'[1]M4-PH'!J23+'[1]M4-CTA'!J23+'[1]M4-VThanh'!J23+'[1]M4-CT'!J23+'[1]M4-NB'!J23+'[1]M4-TXLM'!J23+'[1]M4-HLM'!J23</f>
        <v>0</v>
      </c>
      <c r="K23" s="181">
        <f>'[1]M4-Cuc'!K23+'[1]M4-VThuy'!K23+'[1]M4-PH'!K23+'[1]M4-CTA'!K23+'[1]M4-VThanh'!K23+'[1]M4-CT'!K23+'[1]M4-NB'!K23+'[1]M4-TXLM'!K23+'[1]M4-HLM'!K23</f>
        <v>0</v>
      </c>
      <c r="L23" s="181">
        <f>'[1]M4-Cuc'!L23+'[1]M4-VThuy'!L23+'[1]M4-PH'!L23+'[1]M4-CTA'!L23+'[1]M4-VThanh'!L23+'[1]M4-CT'!L23+'[1]M4-NB'!L23+'[1]M4-TXLM'!L23+'[1]M4-HLM'!L23</f>
        <v>0</v>
      </c>
      <c r="M23" s="181">
        <f>'[1]M4-Cuc'!M23+'[1]M4-VThuy'!M23+'[1]M4-PH'!M23+'[1]M4-CTA'!M23+'[1]M4-VThanh'!M23+'[1]M4-CT'!M23+'[1]M4-NB'!M23+'[1]M4-TXLM'!M23+'[1]M4-HLM'!M23</f>
        <v>0</v>
      </c>
      <c r="N23" s="181">
        <f>'[1]M4-Cuc'!N23+'[1]M4-VThuy'!N23+'[1]M4-PH'!N23+'[1]M4-CTA'!N23+'[1]M4-VThanh'!N23+'[1]M4-CT'!N23+'[1]M4-NB'!N23+'[1]M4-TXLM'!N23+'[1]M4-HLM'!N23</f>
        <v>0</v>
      </c>
      <c r="O23" s="181">
        <f>'[1]M4-Cuc'!O23+'[1]M4-VThuy'!O23+'[1]M4-PH'!O23+'[1]M4-CTA'!O23+'[1]M4-VThanh'!O23+'[1]M4-CT'!O23+'[1]M4-NB'!O23+'[1]M4-TXLM'!O23+'[1]M4-HLM'!O23</f>
        <v>0</v>
      </c>
      <c r="P23" s="115"/>
      <c r="Q23" s="108"/>
    </row>
    <row r="24" spans="1:17" ht="23.25" customHeight="1">
      <c r="A24" s="135" t="s">
        <v>53</v>
      </c>
      <c r="B24" s="136" t="s">
        <v>54</v>
      </c>
      <c r="C24" s="180">
        <f t="shared" si="4"/>
        <v>16581137</v>
      </c>
      <c r="D24" s="181">
        <f>'[1]M4-Cuc'!D24+'[1]M4-VThuy'!D24+'[1]M4-PH'!D24+'[1]M4-CTA'!D24+'[1]M4-VThanh'!D24+'[1]M4-CT'!D24+'[1]M4-NB'!D24+'[1]M4-TXLM'!D24+'[1]M4-HLM'!D24</f>
        <v>15445737</v>
      </c>
      <c r="E24" s="180">
        <f t="shared" si="1"/>
        <v>0</v>
      </c>
      <c r="F24" s="181">
        <f>'[1]M4-Cuc'!F24+'[1]M4-VThuy'!F24+'[1]M4-PH'!F24+'[1]M4-CTA'!F24+'[1]M4-VThanh'!F24+'[1]M4-CT'!F24+'[1]M4-NB'!F24+'[1]M4-TXLM'!F24+'[1]M4-HLM'!F24</f>
        <v>0</v>
      </c>
      <c r="G24" s="181">
        <f>'[1]M4-Cuc'!G24+'[1]M4-VThuy'!G24+'[1]M4-PH'!G24+'[1]M4-CTA'!G24+'[1]M4-VThanh'!G24+'[1]M4-CT'!G24+'[1]M4-NB'!G24+'[1]M4-TXLM'!G24+'[1]M4-HLM'!G24</f>
        <v>0</v>
      </c>
      <c r="H24" s="181">
        <f>'[1]M4-Cuc'!H24+'[1]M4-VThuy'!H24+'[1]M4-PH'!H24+'[1]M4-CTA'!H24+'[1]M4-VThanh'!H24+'[1]M4-CT'!H24+'[1]M4-NB'!H24+'[1]M4-TXLM'!H24+'[1]M4-HLM'!H24</f>
        <v>0</v>
      </c>
      <c r="I24" s="181">
        <f>'[1]M4-Cuc'!I24+'[1]M4-VThuy'!I24+'[1]M4-PH'!I24+'[1]M4-CTA'!I24+'[1]M4-VThanh'!I24+'[1]M4-CT'!I24+'[1]M4-NB'!I24+'[1]M4-TXLM'!I24+'[1]M4-HLM'!I24</f>
        <v>0</v>
      </c>
      <c r="J24" s="181">
        <f>'[1]M4-Cuc'!J24+'[1]M4-VThuy'!J24+'[1]M4-PH'!J24+'[1]M4-CTA'!J24+'[1]M4-VThanh'!J24+'[1]M4-CT'!J24+'[1]M4-NB'!J24+'[1]M4-TXLM'!J24+'[1]M4-HLM'!J24</f>
        <v>1135400</v>
      </c>
      <c r="K24" s="181">
        <f>'[1]M4-Cuc'!K24+'[1]M4-VThuy'!K24+'[1]M4-PH'!K24+'[1]M4-CTA'!K24+'[1]M4-VThanh'!K24+'[1]M4-CT'!K24+'[1]M4-NB'!K24+'[1]M4-TXLM'!K24+'[1]M4-HLM'!K24</f>
        <v>0</v>
      </c>
      <c r="L24" s="181">
        <f>'[1]M4-Cuc'!L24+'[1]M4-VThuy'!L24+'[1]M4-PH'!L24+'[1]M4-CTA'!L24+'[1]M4-VThanh'!L24+'[1]M4-CT'!L24+'[1]M4-NB'!L24+'[1]M4-TXLM'!L24+'[1]M4-HLM'!L24</f>
        <v>0</v>
      </c>
      <c r="M24" s="181">
        <f>'[1]M4-Cuc'!M24+'[1]M4-VThuy'!M24+'[1]M4-PH'!M24+'[1]M4-CTA'!M24+'[1]M4-VThanh'!M24+'[1]M4-CT'!M24+'[1]M4-NB'!M24+'[1]M4-TXLM'!M24+'[1]M4-HLM'!M24</f>
        <v>0</v>
      </c>
      <c r="N24" s="181">
        <f>'[1]M4-Cuc'!N24+'[1]M4-VThuy'!N24+'[1]M4-PH'!N24+'[1]M4-CTA'!N24+'[1]M4-VThanh'!N24+'[1]M4-CT'!N24+'[1]M4-NB'!N24+'[1]M4-TXLM'!N24+'[1]M4-HLM'!N24</f>
        <v>0</v>
      </c>
      <c r="O24" s="181">
        <f>'[1]M4-Cuc'!O24+'[1]M4-VThuy'!O24+'[1]M4-PH'!O24+'[1]M4-CTA'!O24+'[1]M4-VThanh'!O24+'[1]M4-CT'!O24+'[1]M4-NB'!O24+'[1]M4-TXLM'!O24+'[1]M4-HLM'!O24</f>
        <v>0</v>
      </c>
      <c r="P24" s="115"/>
      <c r="Q24" s="108"/>
    </row>
    <row r="25" spans="1:17" ht="23.25" customHeight="1">
      <c r="A25" s="138" t="s">
        <v>55</v>
      </c>
      <c r="B25" s="139" t="s">
        <v>56</v>
      </c>
      <c r="C25" s="180">
        <f t="shared" si="4"/>
        <v>8269601</v>
      </c>
      <c r="D25" s="181">
        <f>'[1]M4-Cuc'!D25+'[1]M4-VThuy'!D25+'[1]M4-PH'!D25+'[1]M4-CTA'!D25+'[1]M4-VThanh'!D25+'[1]M4-CT'!D25+'[1]M4-NB'!D25+'[1]M4-TXLM'!D25+'[1]M4-HLM'!D25</f>
        <v>7476352</v>
      </c>
      <c r="E25" s="180">
        <f t="shared" si="1"/>
        <v>608174</v>
      </c>
      <c r="F25" s="181">
        <f>'[1]M4-Cuc'!F25+'[1]M4-VThuy'!F25+'[1]M4-PH'!F25+'[1]M4-CTA'!F25+'[1]M4-VThanh'!F25+'[1]M4-CT'!F25+'[1]M4-NB'!F25+'[1]M4-TXLM'!F25+'[1]M4-HLM'!F25</f>
        <v>0</v>
      </c>
      <c r="G25" s="181">
        <f>'[1]M4-Cuc'!G25+'[1]M4-VThuy'!G25+'[1]M4-PH'!G25+'[1]M4-CTA'!G25+'[1]M4-VThanh'!G25+'[1]M4-CT'!G25+'[1]M4-NB'!G25+'[1]M4-TXLM'!G25+'[1]M4-HLM'!G25</f>
        <v>608174</v>
      </c>
      <c r="H25" s="181">
        <f>'[1]M4-Cuc'!H25+'[1]M4-VThuy'!H25+'[1]M4-PH'!H25+'[1]M4-CTA'!H25+'[1]M4-VThanh'!H25+'[1]M4-CT'!H25+'[1]M4-NB'!H25+'[1]M4-TXLM'!H25+'[1]M4-HLM'!H25</f>
        <v>0</v>
      </c>
      <c r="I25" s="181">
        <f>'[1]M4-Cuc'!I25+'[1]M4-VThuy'!I25+'[1]M4-PH'!I25+'[1]M4-CTA'!I25+'[1]M4-VThanh'!I25+'[1]M4-CT'!I25+'[1]M4-NB'!I25+'[1]M4-TXLM'!I25+'[1]M4-HLM'!I25</f>
        <v>183075</v>
      </c>
      <c r="J25" s="181">
        <f>'[1]M4-Cuc'!J25+'[1]M4-VThuy'!J25+'[1]M4-PH'!J25+'[1]M4-CTA'!J25+'[1]M4-VThanh'!J25+'[1]M4-CT'!J25+'[1]M4-NB'!J25+'[1]M4-TXLM'!J25+'[1]M4-HLM'!J25</f>
        <v>2000</v>
      </c>
      <c r="K25" s="181">
        <f>'[1]M4-Cuc'!K25+'[1]M4-VThuy'!K25+'[1]M4-PH'!K25+'[1]M4-CTA'!K25+'[1]M4-VThanh'!K25+'[1]M4-CT'!K25+'[1]M4-NB'!K25+'[1]M4-TXLM'!K25+'[1]M4-HLM'!K25</f>
        <v>0</v>
      </c>
      <c r="L25" s="181">
        <f>'[1]M4-Cuc'!L25+'[1]M4-VThuy'!L25+'[1]M4-PH'!L25+'[1]M4-CTA'!L25+'[1]M4-VThanh'!L25+'[1]M4-CT'!L25+'[1]M4-NB'!L25+'[1]M4-TXLM'!L25+'[1]M4-HLM'!L25</f>
        <v>0</v>
      </c>
      <c r="M25" s="181">
        <f>'[1]M4-Cuc'!M25+'[1]M4-VThuy'!M25+'[1]M4-PH'!M25+'[1]M4-CTA'!M25+'[1]M4-VThanh'!M25+'[1]M4-CT'!M25+'[1]M4-NB'!M25+'[1]M4-TXLM'!M25+'[1]M4-HLM'!M25</f>
        <v>0</v>
      </c>
      <c r="N25" s="181">
        <f>'[1]M4-Cuc'!N25+'[1]M4-VThuy'!N25+'[1]M4-PH'!N25+'[1]M4-CTA'!N25+'[1]M4-VThanh'!N25+'[1]M4-CT'!N25+'[1]M4-NB'!N25+'[1]M4-TXLM'!N25+'[1]M4-HLM'!N25</f>
        <v>0</v>
      </c>
      <c r="O25" s="181">
        <f>'[1]M4-Cuc'!O25+'[1]M4-VThuy'!O25+'[1]M4-PH'!O25+'[1]M4-CTA'!O25+'[1]M4-VThanh'!O25+'[1]M4-CT'!O25+'[1]M4-NB'!O25+'[1]M4-TXLM'!O25+'[1]M4-HLM'!O25</f>
        <v>0</v>
      </c>
      <c r="P25" s="115"/>
      <c r="Q25" s="108"/>
    </row>
    <row r="26" spans="1:17" ht="26.25" customHeight="1">
      <c r="A26" s="143" t="s">
        <v>143</v>
      </c>
      <c r="B26" s="182" t="s">
        <v>60</v>
      </c>
      <c r="C26" s="183">
        <f>(C18+C19)/C17*100</f>
        <v>4.466688029332105</v>
      </c>
      <c r="D26" s="183">
        <f aca="true" t="shared" si="5" ref="D26:O26">(D18+D19)/D17*100</f>
        <v>10.222028719044282</v>
      </c>
      <c r="E26" s="183">
        <f t="shared" si="5"/>
        <v>4.334616659244607</v>
      </c>
      <c r="F26" s="183" t="e">
        <f t="shared" si="5"/>
        <v>#DIV/0!</v>
      </c>
      <c r="G26" s="183">
        <f t="shared" si="5"/>
        <v>4.334616659244607</v>
      </c>
      <c r="H26" s="183" t="e">
        <f t="shared" si="5"/>
        <v>#DIV/0!</v>
      </c>
      <c r="I26" s="183">
        <f t="shared" si="5"/>
        <v>14.23866255752986</v>
      </c>
      <c r="J26" s="183">
        <f t="shared" si="5"/>
        <v>0.6394769373093457</v>
      </c>
      <c r="K26" s="183" t="e">
        <f t="shared" si="5"/>
        <v>#DIV/0!</v>
      </c>
      <c r="L26" s="183" t="e">
        <f t="shared" si="5"/>
        <v>#DIV/0!</v>
      </c>
      <c r="M26" s="183" t="e">
        <f t="shared" si="5"/>
        <v>#DIV/0!</v>
      </c>
      <c r="N26" s="183" t="e">
        <f t="shared" si="5"/>
        <v>#DIV/0!</v>
      </c>
      <c r="O26" s="183" t="e">
        <f t="shared" si="5"/>
        <v>#DIV/0!</v>
      </c>
      <c r="P26" s="115"/>
      <c r="Q26" s="108"/>
    </row>
    <row r="27" spans="1:13" s="108" customFormat="1" ht="31.5" customHeight="1">
      <c r="A27" s="146"/>
      <c r="B27" s="184"/>
      <c r="J27" s="467" t="s">
        <v>58</v>
      </c>
      <c r="K27" s="467"/>
      <c r="L27" s="467"/>
      <c r="M27" s="467"/>
    </row>
    <row r="28" spans="1:17" s="148" customFormat="1" ht="31.5" customHeight="1">
      <c r="A28" s="147"/>
      <c r="B28" s="121"/>
      <c r="C28" s="115"/>
      <c r="D28" s="115"/>
      <c r="E28" s="115"/>
      <c r="F28" s="115"/>
      <c r="G28" s="115"/>
      <c r="H28" s="115"/>
      <c r="I28" s="185"/>
      <c r="J28" s="185"/>
      <c r="K28" s="115"/>
      <c r="L28" s="115"/>
      <c r="M28" s="115"/>
      <c r="N28" s="115"/>
      <c r="O28" s="115"/>
      <c r="P28" s="115"/>
      <c r="Q28" s="115"/>
    </row>
    <row r="29" spans="1:10" s="148" customFormat="1" ht="31.5" customHeight="1">
      <c r="A29" s="464"/>
      <c r="B29" s="464"/>
      <c r="C29" s="149"/>
      <c r="D29" s="149"/>
      <c r="E29" s="149"/>
      <c r="I29" s="186"/>
      <c r="J29" s="186"/>
    </row>
    <row r="30" spans="1:10" s="148" customFormat="1" ht="31.5" customHeight="1">
      <c r="A30" s="464"/>
      <c r="B30" s="464"/>
      <c r="C30" s="149"/>
      <c r="D30" s="149"/>
      <c r="E30" s="149"/>
      <c r="F30" s="148" t="s">
        <v>59</v>
      </c>
      <c r="I30" s="469"/>
      <c r="J30" s="469"/>
    </row>
    <row r="31" spans="1:10" s="148" customFormat="1" ht="31.5" customHeight="1">
      <c r="A31" s="150"/>
      <c r="B31" s="151"/>
      <c r="C31" s="149"/>
      <c r="D31" s="149" t="s">
        <v>59</v>
      </c>
      <c r="E31" s="149"/>
      <c r="I31" s="464"/>
      <c r="J31" s="464"/>
    </row>
    <row r="32" s="148" customFormat="1" ht="31.5" customHeight="1">
      <c r="A32" s="152"/>
    </row>
    <row r="33" spans="1:13" ht="31.5" customHeight="1">
      <c r="A33" s="463"/>
      <c r="B33" s="463"/>
      <c r="C33" s="148"/>
      <c r="D33" s="148"/>
      <c r="E33" s="148"/>
      <c r="F33" s="148"/>
      <c r="G33" s="148"/>
      <c r="H33" s="148"/>
      <c r="I33" s="463"/>
      <c r="J33" s="463"/>
      <c r="K33" s="148"/>
      <c r="L33" s="148"/>
      <c r="M33" s="148"/>
    </row>
    <row r="34" spans="1:13" ht="31.5" customHeight="1">
      <c r="A34" s="462"/>
      <c r="B34" s="462"/>
      <c r="C34" s="148"/>
      <c r="D34" s="148"/>
      <c r="E34" s="148"/>
      <c r="F34" s="148"/>
      <c r="G34" s="148"/>
      <c r="H34" s="148"/>
      <c r="I34" s="462"/>
      <c r="J34" s="462"/>
      <c r="K34" s="148"/>
      <c r="L34" s="148"/>
      <c r="M34" s="148"/>
    </row>
    <row r="35" spans="1:13" ht="31.5" customHeight="1">
      <c r="A35" s="462"/>
      <c r="B35" s="462"/>
      <c r="C35" s="148"/>
      <c r="D35" s="148"/>
      <c r="E35" s="148"/>
      <c r="F35" s="148"/>
      <c r="G35" s="148"/>
      <c r="H35" s="148"/>
      <c r="I35" s="462"/>
      <c r="J35" s="462"/>
      <c r="K35" s="148"/>
      <c r="L35" s="148"/>
      <c r="M35" s="148"/>
    </row>
    <row r="36" spans="1:13" ht="31.5" customHeight="1">
      <c r="A36" s="462"/>
      <c r="B36" s="462"/>
      <c r="C36" s="148"/>
      <c r="D36" s="148"/>
      <c r="E36" s="148"/>
      <c r="F36" s="148"/>
      <c r="G36" s="148"/>
      <c r="H36" s="148"/>
      <c r="I36" s="462"/>
      <c r="J36" s="462"/>
      <c r="K36" s="148"/>
      <c r="L36" s="148"/>
      <c r="M36" s="148"/>
    </row>
    <row r="37" spans="1:13" ht="31.5" customHeight="1">
      <c r="A37" s="462"/>
      <c r="B37" s="462"/>
      <c r="C37" s="148"/>
      <c r="D37" s="148"/>
      <c r="E37" s="148"/>
      <c r="F37" s="148"/>
      <c r="G37" s="148"/>
      <c r="H37" s="148"/>
      <c r="I37" s="462"/>
      <c r="J37" s="462"/>
      <c r="K37" s="148"/>
      <c r="L37" s="148"/>
      <c r="M37" s="148"/>
    </row>
    <row r="38" spans="1:13" ht="31.5" customHeight="1">
      <c r="A38" s="152"/>
      <c r="B38" s="148"/>
      <c r="C38" s="148"/>
      <c r="D38" s="148"/>
      <c r="E38" s="148"/>
      <c r="F38" s="148"/>
      <c r="G38" s="148"/>
      <c r="H38" s="148"/>
      <c r="I38" s="462"/>
      <c r="J38" s="462"/>
      <c r="K38" s="148"/>
      <c r="L38" s="148"/>
      <c r="M38" s="148"/>
    </row>
    <row r="39" spans="1:13" ht="31.5" customHeight="1">
      <c r="A39" s="152"/>
      <c r="B39" s="148"/>
      <c r="C39" s="148"/>
      <c r="D39" s="148"/>
      <c r="E39" s="148"/>
      <c r="F39" s="148"/>
      <c r="G39" s="148"/>
      <c r="H39" s="148"/>
      <c r="I39" s="153"/>
      <c r="J39" s="153"/>
      <c r="K39" s="148"/>
      <c r="L39" s="148"/>
      <c r="M39" s="148"/>
    </row>
    <row r="40" spans="1:13" ht="31.5" customHeight="1">
      <c r="A40" s="152"/>
      <c r="B40" s="463"/>
      <c r="C40" s="463"/>
      <c r="D40" s="463"/>
      <c r="E40" s="463"/>
      <c r="F40" s="463"/>
      <c r="G40" s="154"/>
      <c r="H40" s="154"/>
      <c r="I40" s="148"/>
      <c r="J40" s="148"/>
      <c r="K40" s="148"/>
      <c r="L40" s="148"/>
      <c r="M40" s="148"/>
    </row>
    <row r="41" spans="1:13" ht="31.5" customHeight="1">
      <c r="A41" s="152"/>
      <c r="B41" s="462"/>
      <c r="C41" s="462"/>
      <c r="D41" s="462"/>
      <c r="E41" s="462"/>
      <c r="F41" s="462"/>
      <c r="G41" s="153"/>
      <c r="H41" s="153"/>
      <c r="I41" s="148"/>
      <c r="J41" s="148"/>
      <c r="K41" s="155"/>
      <c r="L41" s="155"/>
      <c r="M41" s="155"/>
    </row>
    <row r="42" spans="1:13" ht="31.5" customHeight="1">
      <c r="A42" s="152"/>
      <c r="B42" s="462"/>
      <c r="C42" s="462"/>
      <c r="D42" s="462"/>
      <c r="E42" s="462"/>
      <c r="F42" s="462"/>
      <c r="G42" s="153"/>
      <c r="H42" s="153"/>
      <c r="I42" s="148"/>
      <c r="J42" s="148"/>
      <c r="K42" s="148"/>
      <c r="L42" s="148"/>
      <c r="M42" s="148"/>
    </row>
    <row r="43" spans="1:13" ht="31.5" customHeight="1">
      <c r="A43" s="152"/>
      <c r="B43" s="462"/>
      <c r="C43" s="462"/>
      <c r="D43" s="462"/>
      <c r="E43" s="462"/>
      <c r="F43" s="462"/>
      <c r="G43" s="153"/>
      <c r="H43" s="153"/>
      <c r="I43" s="148"/>
      <c r="J43" s="148"/>
      <c r="K43" s="148"/>
      <c r="L43" s="148"/>
      <c r="M43" s="148"/>
    </row>
    <row r="44" spans="1:13" ht="31.5" customHeight="1">
      <c r="A44" s="152"/>
      <c r="B44" s="462"/>
      <c r="C44" s="462"/>
      <c r="D44" s="462"/>
      <c r="E44" s="462"/>
      <c r="F44" s="462"/>
      <c r="G44" s="153"/>
      <c r="H44" s="153"/>
      <c r="I44" s="148"/>
      <c r="J44" s="148"/>
      <c r="K44" s="148"/>
      <c r="L44" s="148"/>
      <c r="M44" s="148"/>
    </row>
    <row r="45" spans="1:13" ht="31.5" customHeight="1">
      <c r="A45" s="152"/>
      <c r="B45" s="148"/>
      <c r="C45" s="148"/>
      <c r="D45" s="148"/>
      <c r="E45" s="148"/>
      <c r="F45" s="148"/>
      <c r="G45" s="148"/>
      <c r="H45" s="148"/>
      <c r="I45" s="148"/>
      <c r="J45" s="148"/>
      <c r="K45" s="148"/>
      <c r="L45" s="148"/>
      <c r="M45" s="148"/>
    </row>
    <row r="46" spans="1:13" ht="31.5" customHeight="1">
      <c r="A46" s="152"/>
      <c r="B46" s="115"/>
      <c r="C46" s="148"/>
      <c r="D46" s="148"/>
      <c r="E46" s="148"/>
      <c r="F46" s="148"/>
      <c r="G46" s="148"/>
      <c r="H46" s="148"/>
      <c r="I46" s="148"/>
      <c r="J46" s="148"/>
      <c r="K46" s="148"/>
      <c r="L46" s="148"/>
      <c r="M46" s="148"/>
    </row>
    <row r="47" spans="1:13" ht="31.5" customHeight="1">
      <c r="A47" s="152"/>
      <c r="B47" s="148"/>
      <c r="C47" s="148"/>
      <c r="D47" s="148"/>
      <c r="E47" s="148"/>
      <c r="F47" s="148"/>
      <c r="G47" s="148"/>
      <c r="H47" s="148"/>
      <c r="I47" s="148"/>
      <c r="J47" s="148"/>
      <c r="K47" s="148"/>
      <c r="L47" s="148"/>
      <c r="M47" s="148"/>
    </row>
    <row r="48" spans="1:13" ht="31.5" customHeight="1">
      <c r="A48" s="152"/>
      <c r="B48" s="148"/>
      <c r="C48" s="148"/>
      <c r="D48" s="148"/>
      <c r="E48" s="148"/>
      <c r="F48" s="148"/>
      <c r="G48" s="148"/>
      <c r="H48" s="148"/>
      <c r="I48" s="148"/>
      <c r="J48" s="148"/>
      <c r="K48" s="148"/>
      <c r="L48" s="148"/>
      <c r="M48" s="148"/>
    </row>
    <row r="49" spans="1:13" ht="31.5" customHeight="1">
      <c r="A49" s="152"/>
      <c r="B49" s="148"/>
      <c r="C49" s="148"/>
      <c r="D49" s="148"/>
      <c r="E49" s="148"/>
      <c r="F49" s="148"/>
      <c r="G49" s="148"/>
      <c r="H49" s="148"/>
      <c r="I49" s="148"/>
      <c r="J49" s="148"/>
      <c r="K49" s="148"/>
      <c r="L49" s="148"/>
      <c r="M49" s="148"/>
    </row>
    <row r="50" spans="1:13" ht="31.5" customHeight="1">
      <c r="A50" s="152"/>
      <c r="B50" s="148"/>
      <c r="C50" s="148"/>
      <c r="D50" s="148"/>
      <c r="E50" s="148"/>
      <c r="F50" s="148"/>
      <c r="G50" s="148"/>
      <c r="H50" s="148"/>
      <c r="I50" s="148"/>
      <c r="J50" s="148"/>
      <c r="K50" s="148"/>
      <c r="L50" s="148"/>
      <c r="M50" s="148"/>
    </row>
    <row r="51" spans="1:13" ht="31.5" customHeight="1">
      <c r="A51" s="152"/>
      <c r="B51" s="148"/>
      <c r="C51" s="148"/>
      <c r="D51" s="148"/>
      <c r="E51" s="148"/>
      <c r="F51" s="148"/>
      <c r="G51" s="148"/>
      <c r="H51" s="148"/>
      <c r="I51" s="148"/>
      <c r="J51" s="148"/>
      <c r="K51" s="148"/>
      <c r="L51" s="148"/>
      <c r="M51" s="148"/>
    </row>
    <row r="52" spans="1:13" ht="31.5" customHeight="1">
      <c r="A52" s="152"/>
      <c r="B52" s="148"/>
      <c r="C52" s="148"/>
      <c r="D52" s="148"/>
      <c r="E52" s="148"/>
      <c r="F52" s="148"/>
      <c r="G52" s="148"/>
      <c r="H52" s="148"/>
      <c r="I52" s="148"/>
      <c r="J52" s="148"/>
      <c r="K52" s="148"/>
      <c r="L52" s="148"/>
      <c r="M52" s="148"/>
    </row>
    <row r="53" spans="1:13" ht="31.5" customHeight="1">
      <c r="A53" s="152"/>
      <c r="B53" s="148"/>
      <c r="C53" s="148"/>
      <c r="D53" s="148"/>
      <c r="E53" s="148"/>
      <c r="F53" s="148"/>
      <c r="G53" s="148"/>
      <c r="H53" s="148"/>
      <c r="I53" s="148"/>
      <c r="J53" s="148"/>
      <c r="K53" s="148"/>
      <c r="L53" s="148"/>
      <c r="M53" s="148"/>
    </row>
    <row r="54" spans="1:13" ht="31.5" customHeight="1">
      <c r="A54" s="152"/>
      <c r="B54" s="148"/>
      <c r="C54" s="148"/>
      <c r="D54" s="148"/>
      <c r="E54" s="148"/>
      <c r="F54" s="148"/>
      <c r="G54" s="148"/>
      <c r="H54" s="148"/>
      <c r="I54" s="148"/>
      <c r="J54" s="148"/>
      <c r="K54" s="148"/>
      <c r="L54" s="148"/>
      <c r="M54" s="148"/>
    </row>
    <row r="55" spans="1:13" ht="31.5" customHeight="1">
      <c r="A55" s="152"/>
      <c r="B55" s="148"/>
      <c r="C55" s="148"/>
      <c r="D55" s="148"/>
      <c r="E55" s="148"/>
      <c r="F55" s="148"/>
      <c r="G55" s="148"/>
      <c r="H55" s="148"/>
      <c r="I55" s="148"/>
      <c r="J55" s="148"/>
      <c r="K55" s="148"/>
      <c r="L55" s="148"/>
      <c r="M55" s="148"/>
    </row>
    <row r="56" spans="1:13" ht="31.5" customHeight="1">
      <c r="A56" s="152"/>
      <c r="B56" s="148"/>
      <c r="C56" s="148"/>
      <c r="D56" s="148"/>
      <c r="E56" s="148"/>
      <c r="F56" s="148"/>
      <c r="G56" s="148"/>
      <c r="H56" s="148"/>
      <c r="I56" s="148"/>
      <c r="J56" s="148"/>
      <c r="K56" s="148"/>
      <c r="L56" s="148"/>
      <c r="M56" s="148"/>
    </row>
    <row r="57" spans="1:13" ht="31.5" customHeight="1">
      <c r="A57" s="152"/>
      <c r="B57" s="148"/>
      <c r="C57" s="148"/>
      <c r="D57" s="148"/>
      <c r="E57" s="148"/>
      <c r="F57" s="148"/>
      <c r="G57" s="148"/>
      <c r="H57" s="148"/>
      <c r="I57" s="148"/>
      <c r="J57" s="148"/>
      <c r="K57" s="148"/>
      <c r="L57" s="148"/>
      <c r="M57" s="148"/>
    </row>
    <row r="58" spans="1:13" ht="31.5" customHeight="1">
      <c r="A58" s="152"/>
      <c r="B58" s="148"/>
      <c r="C58" s="148"/>
      <c r="D58" s="148"/>
      <c r="E58" s="148"/>
      <c r="F58" s="148"/>
      <c r="G58" s="148"/>
      <c r="H58" s="148"/>
      <c r="I58" s="148"/>
      <c r="J58" s="148"/>
      <c r="K58" s="148"/>
      <c r="L58" s="148"/>
      <c r="M58" s="148"/>
    </row>
    <row r="59" spans="1:13" ht="31.5" customHeight="1">
      <c r="A59" s="152"/>
      <c r="B59" s="148"/>
      <c r="C59" s="148"/>
      <c r="D59" s="148"/>
      <c r="E59" s="148"/>
      <c r="F59" s="148"/>
      <c r="G59" s="148"/>
      <c r="H59" s="148"/>
      <c r="I59" s="148"/>
      <c r="J59" s="148"/>
      <c r="K59" s="148"/>
      <c r="L59" s="148"/>
      <c r="M59" s="148"/>
    </row>
    <row r="60" spans="1:13" ht="31.5" customHeight="1">
      <c r="A60" s="152"/>
      <c r="B60" s="148"/>
      <c r="C60" s="148"/>
      <c r="D60" s="148"/>
      <c r="E60" s="148"/>
      <c r="F60" s="148"/>
      <c r="G60" s="148"/>
      <c r="H60" s="148"/>
      <c r="I60" s="148"/>
      <c r="J60" s="148"/>
      <c r="K60" s="148"/>
      <c r="L60" s="148"/>
      <c r="M60" s="148"/>
    </row>
    <row r="61" spans="1:13" ht="31.5" customHeight="1">
      <c r="A61" s="152"/>
      <c r="B61" s="148"/>
      <c r="C61" s="148"/>
      <c r="D61" s="148"/>
      <c r="E61" s="148"/>
      <c r="F61" s="148"/>
      <c r="G61" s="148"/>
      <c r="H61" s="148"/>
      <c r="I61" s="148"/>
      <c r="J61" s="148"/>
      <c r="K61" s="148"/>
      <c r="L61" s="148"/>
      <c r="M61" s="148"/>
    </row>
    <row r="62" spans="1:13" ht="31.5" customHeight="1">
      <c r="A62" s="152"/>
      <c r="B62" s="148"/>
      <c r="C62" s="148"/>
      <c r="D62" s="148"/>
      <c r="E62" s="148"/>
      <c r="F62" s="148"/>
      <c r="G62" s="148"/>
      <c r="H62" s="148"/>
      <c r="I62" s="148"/>
      <c r="J62" s="148"/>
      <c r="K62" s="148"/>
      <c r="L62" s="148"/>
      <c r="M62" s="148"/>
    </row>
  </sheetData>
  <sheetProtection/>
  <mergeCells count="44">
    <mergeCell ref="A1:B1"/>
    <mergeCell ref="D1:K1"/>
    <mergeCell ref="A2:C2"/>
    <mergeCell ref="D2:K2"/>
    <mergeCell ref="A3:B3"/>
    <mergeCell ref="D3:K3"/>
    <mergeCell ref="A6:B9"/>
    <mergeCell ref="C6:C9"/>
    <mergeCell ref="D6:O6"/>
    <mergeCell ref="D7:D9"/>
    <mergeCell ref="E7:G7"/>
    <mergeCell ref="H7:H9"/>
    <mergeCell ref="I7:I9"/>
    <mergeCell ref="J7:J9"/>
    <mergeCell ref="K7:K9"/>
    <mergeCell ref="L7:L9"/>
    <mergeCell ref="M7:M9"/>
    <mergeCell ref="N7:N9"/>
    <mergeCell ref="O7:O9"/>
    <mergeCell ref="E8:E9"/>
    <mergeCell ref="F8:G8"/>
    <mergeCell ref="P8:Q8"/>
    <mergeCell ref="A10:B10"/>
    <mergeCell ref="J27:M27"/>
    <mergeCell ref="A29:B29"/>
    <mergeCell ref="A30:B30"/>
    <mergeCell ref="I30:J30"/>
    <mergeCell ref="I31:J31"/>
    <mergeCell ref="A33:B33"/>
    <mergeCell ref="I33:J33"/>
    <mergeCell ref="A34:B34"/>
    <mergeCell ref="I34:J34"/>
    <mergeCell ref="A35:B35"/>
    <mergeCell ref="I35:J35"/>
    <mergeCell ref="B41:F41"/>
    <mergeCell ref="B42:F42"/>
    <mergeCell ref="B43:F43"/>
    <mergeCell ref="B44:F44"/>
    <mergeCell ref="A36:B36"/>
    <mergeCell ref="I36:J36"/>
    <mergeCell ref="A37:B37"/>
    <mergeCell ref="I37:J37"/>
    <mergeCell ref="I38:J38"/>
    <mergeCell ref="B40:F40"/>
  </mergeCells>
  <printOptions/>
  <pageMargins left="0.39" right="0.26" top="0.51" bottom="0.41" header="0.46" footer="0.25"/>
  <pageSetup horizontalDpi="600" verticalDpi="600" orientation="landscape" paperSize="9" scale="85" r:id="rId2"/>
  <drawing r:id="rId1"/>
</worksheet>
</file>

<file path=xl/worksheets/sheet8.xml><?xml version="1.0" encoding="utf-8"?>
<worksheet xmlns="http://schemas.openxmlformats.org/spreadsheetml/2006/main" xmlns:r="http://schemas.openxmlformats.org/officeDocument/2006/relationships">
  <dimension ref="A1:C39"/>
  <sheetViews>
    <sheetView zoomScalePageLayoutView="0" workbookViewId="0" topLeftCell="A1">
      <selection activeCell="A1" sqref="A1:IV16384"/>
    </sheetView>
  </sheetViews>
  <sheetFormatPr defaultColWidth="9.140625" defaultRowHeight="12.75"/>
  <cols>
    <col min="1" max="1" width="4.8515625" style="118" customWidth="1"/>
    <col min="2" max="2" width="79.28125" style="118" customWidth="1"/>
    <col min="3" max="3" width="57.00390625" style="118" customWidth="1"/>
    <col min="4" max="4" width="18.28125" style="118" customWidth="1"/>
    <col min="5" max="16384" width="9.140625" style="118" customWidth="1"/>
  </cols>
  <sheetData>
    <row r="1" spans="1:3" s="156" customFormat="1" ht="36" customHeight="1">
      <c r="A1" s="495" t="s">
        <v>151</v>
      </c>
      <c r="B1" s="496"/>
      <c r="C1" s="496"/>
    </row>
    <row r="2" spans="1:3" s="188" customFormat="1" ht="26.25" customHeight="1">
      <c r="A2" s="505" t="s">
        <v>62</v>
      </c>
      <c r="B2" s="506"/>
      <c r="C2" s="187" t="s">
        <v>146</v>
      </c>
    </row>
    <row r="3" spans="1:3" ht="12.75" customHeight="1">
      <c r="A3" s="499" t="s">
        <v>64</v>
      </c>
      <c r="B3" s="500"/>
      <c r="C3" s="158">
        <v>1</v>
      </c>
    </row>
    <row r="4" spans="1:3" ht="13.5" customHeight="1">
      <c r="A4" s="159" t="s">
        <v>39</v>
      </c>
      <c r="B4" s="160" t="s">
        <v>152</v>
      </c>
      <c r="C4" s="189">
        <f>IF(SUM(C5:C13)='[1]M4'!C21,SUM(C5:C13),"SAI")</f>
        <v>12207255</v>
      </c>
    </row>
    <row r="5" spans="1:3" s="162" customFormat="1" ht="13.5" customHeight="1">
      <c r="A5" s="163" t="s">
        <v>41</v>
      </c>
      <c r="B5" s="164" t="s">
        <v>86</v>
      </c>
      <c r="C5" s="190">
        <f>'[1]M4PT-Cuc'!C5+'[1]M4PT-VThuy'!C5+'[1]M4PT-PH'!C5+'[1]M4PT-CTA'!C5+'[1]M4PT-VThanh'!C5+'[1]M4PT-CT'!C5+'[1]M4PT-NB'!C5+'[1]M4PT-TXLM'!C5+'[1]M4PT-HLM'!C5</f>
        <v>138325</v>
      </c>
    </row>
    <row r="6" spans="1:3" s="162" customFormat="1" ht="13.5" customHeight="1">
      <c r="A6" s="163" t="s">
        <v>43</v>
      </c>
      <c r="B6" s="164" t="s">
        <v>88</v>
      </c>
      <c r="C6" s="190">
        <f>'[1]M4PT-Cuc'!C6+'[1]M4PT-VThuy'!C6+'[1]M4PT-PH'!C6+'[1]M4PT-CTA'!C6+'[1]M4PT-VThanh'!C6+'[1]M4PT-CT'!C6+'[1]M4PT-NB'!C6+'[1]M4PT-TXLM'!C6+'[1]M4PT-HLM'!C6</f>
        <v>2549689</v>
      </c>
    </row>
    <row r="7" spans="1:3" s="162" customFormat="1" ht="13.5" customHeight="1">
      <c r="A7" s="163" t="s">
        <v>45</v>
      </c>
      <c r="B7" s="164" t="s">
        <v>100</v>
      </c>
      <c r="C7" s="190">
        <f>'[1]M4PT-Cuc'!C7+'[1]M4PT-VThuy'!C7+'[1]M4PT-PH'!C7+'[1]M4PT-CTA'!C7+'[1]M4PT-VThanh'!C7+'[1]M4PT-CT'!C7+'[1]M4PT-NB'!C7+'[1]M4PT-TXLM'!C7+'[1]M4PT-HLM'!C7</f>
        <v>7412655</v>
      </c>
    </row>
    <row r="8" spans="1:3" s="162" customFormat="1" ht="13.5" customHeight="1">
      <c r="A8" s="163" t="s">
        <v>47</v>
      </c>
      <c r="B8" s="164" t="s">
        <v>90</v>
      </c>
      <c r="C8" s="190">
        <f>'[1]M4PT-Cuc'!C8+'[1]M4PT-VThuy'!C8+'[1]M4PT-PH'!C8+'[1]M4PT-CTA'!C8+'[1]M4PT-VThanh'!C8+'[1]M4PT-CT'!C8+'[1]M4PT-NB'!C8+'[1]M4PT-TXLM'!C8+'[1]M4PT-HLM'!C8</f>
        <v>2106586</v>
      </c>
    </row>
    <row r="9" spans="1:3" s="162" customFormat="1" ht="13.5" customHeight="1">
      <c r="A9" s="163" t="s">
        <v>49</v>
      </c>
      <c r="B9" s="164" t="s">
        <v>69</v>
      </c>
      <c r="C9" s="190">
        <f>'[1]M4PT-Cuc'!C9+'[1]M4PT-VThuy'!C9+'[1]M4PT-PH'!C9+'[1]M4PT-CTA'!C9+'[1]M4PT-VThanh'!C9+'[1]M4PT-CT'!C9+'[1]M4PT-NB'!C9+'[1]M4PT-TXLM'!C9+'[1]M4PT-HLM'!C9</f>
        <v>0</v>
      </c>
    </row>
    <row r="10" spans="1:3" s="162" customFormat="1" ht="13.5" customHeight="1">
      <c r="A10" s="163" t="s">
        <v>51</v>
      </c>
      <c r="B10" s="164" t="s">
        <v>121</v>
      </c>
      <c r="C10" s="190">
        <f>'[1]M4PT-Cuc'!C10+'[1]M4PT-VThuy'!C10+'[1]M4PT-PH'!C10+'[1]M4PT-CTA'!C10+'[1]M4PT-VThanh'!C10+'[1]M4PT-CT'!C10+'[1]M4PT-NB'!C10+'[1]M4PT-TXLM'!C10+'[1]M4PT-HLM'!C10</f>
        <v>0</v>
      </c>
    </row>
    <row r="11" spans="1:3" s="162" customFormat="1" ht="13.5" customHeight="1">
      <c r="A11" s="163" t="s">
        <v>53</v>
      </c>
      <c r="B11" s="164" t="s">
        <v>71</v>
      </c>
      <c r="C11" s="190">
        <f>'[1]M4PT-Cuc'!C11+'[1]M4PT-VThuy'!C11+'[1]M4PT-PH'!C11+'[1]M4PT-CTA'!C11+'[1]M4PT-VThanh'!C11+'[1]M4PT-CT'!C11+'[1]M4PT-NB'!C11+'[1]M4PT-TXLM'!C11+'[1]M4PT-HLM'!C11</f>
        <v>0</v>
      </c>
    </row>
    <row r="12" spans="1:3" s="168" customFormat="1" ht="13.5" customHeight="1">
      <c r="A12" s="163" t="s">
        <v>122</v>
      </c>
      <c r="B12" s="164" t="s">
        <v>123</v>
      </c>
      <c r="C12" s="190">
        <f>'[1]M4PT-Cuc'!C12+'[1]M4PT-VThuy'!C12+'[1]M4PT-PH'!C12+'[1]M4PT-CTA'!C12+'[1]M4PT-VThanh'!C12+'[1]M4PT-CT'!C12+'[1]M4PT-NB'!C12+'[1]M4PT-TXLM'!C12+'[1]M4PT-HLM'!C12</f>
        <v>0</v>
      </c>
    </row>
    <row r="13" spans="1:3" s="168" customFormat="1" ht="13.5" customHeight="1">
      <c r="A13" s="163" t="s">
        <v>124</v>
      </c>
      <c r="B13" s="166" t="s">
        <v>72</v>
      </c>
      <c r="C13" s="190">
        <f>'[1]M4PT-Cuc'!C13+'[1]M4PT-VThuy'!C13+'[1]M4PT-PH'!C13+'[1]M4PT-CTA'!C13+'[1]M4PT-VThanh'!C13+'[1]M4PT-CT'!C13+'[1]M4PT-NB'!C13+'[1]M4PT-TXLM'!C13+'[1]M4PT-HLM'!C13</f>
        <v>0</v>
      </c>
    </row>
    <row r="14" spans="1:3" s="168" customFormat="1" ht="13.5" customHeight="1">
      <c r="A14" s="159" t="s">
        <v>55</v>
      </c>
      <c r="B14" s="160" t="s">
        <v>153</v>
      </c>
      <c r="C14" s="189">
        <f>IF(SUM(C15:C16)='[1]M4'!C22,SUM(C15:C16),"SAI")</f>
        <v>92692</v>
      </c>
    </row>
    <row r="15" spans="1:3" s="168" customFormat="1" ht="13.5" customHeight="1">
      <c r="A15" s="163" t="s">
        <v>74</v>
      </c>
      <c r="B15" s="164" t="s">
        <v>125</v>
      </c>
      <c r="C15" s="190">
        <f>'[1]M4PT-Cuc'!C15+'[1]M4PT-VThuy'!C15+'[1]M4PT-PH'!C15+'[1]M4PT-CTA'!C15+'[1]M4PT-VThanh'!C15+'[1]M4PT-CT'!C15+'[1]M4PT-NB'!C15+'[1]M4PT-TXLM'!C15+'[1]M4PT-HLM'!C15</f>
        <v>92692</v>
      </c>
    </row>
    <row r="16" spans="1:3" s="168" customFormat="1" ht="13.5" customHeight="1">
      <c r="A16" s="163" t="s">
        <v>76</v>
      </c>
      <c r="B16" s="164" t="s">
        <v>72</v>
      </c>
      <c r="C16" s="190">
        <f>'[1]M4PT-Cuc'!C16+'[1]M4PT-VThuy'!C16+'[1]M4PT-PH'!C16+'[1]M4PT-CTA'!C16+'[1]M4PT-VThanh'!C16+'[1]M4PT-CT'!C16+'[1]M4PT-NB'!C16+'[1]M4PT-TXLM'!C16+'[1]M4PT-HLM'!C16</f>
        <v>0</v>
      </c>
    </row>
    <row r="17" spans="1:3" ht="13.5" customHeight="1">
      <c r="A17" s="159" t="s">
        <v>57</v>
      </c>
      <c r="B17" s="169" t="s">
        <v>54</v>
      </c>
      <c r="C17" s="189">
        <f>IF(SUM(C18:C20)='[1]M4'!C24,SUM(C18:C20),"SAI")</f>
        <v>16581137</v>
      </c>
    </row>
    <row r="18" spans="1:3" ht="13.5" customHeight="1">
      <c r="A18" s="163" t="s">
        <v>77</v>
      </c>
      <c r="B18" s="164" t="s">
        <v>126</v>
      </c>
      <c r="C18" s="190">
        <f>'[1]M4PT-Cuc'!C18+'[1]M4PT-VThuy'!C18+'[1]M4PT-PH'!C18+'[1]M4PT-CTA'!C18+'[1]M4PT-VThanh'!C18+'[1]M4PT-CT'!C18+'[1]M4PT-NB'!C18+'[1]M4PT-TXLM'!C18+'[1]M4PT-HLM'!C18</f>
        <v>998842</v>
      </c>
    </row>
    <row r="19" spans="1:3" s="162" customFormat="1" ht="13.5" customHeight="1">
      <c r="A19" s="163" t="s">
        <v>79</v>
      </c>
      <c r="B19" s="164" t="s">
        <v>80</v>
      </c>
      <c r="C19" s="190">
        <f>'[1]M4PT-Cuc'!C19+'[1]M4PT-VThuy'!C19+'[1]M4PT-PH'!C19+'[1]M4PT-CTA'!C19+'[1]M4PT-VThanh'!C19+'[1]M4PT-CT'!C19+'[1]M4PT-NB'!C19+'[1]M4PT-TXLM'!C19+'[1]M4PT-HLM'!C19</f>
        <v>15412839</v>
      </c>
    </row>
    <row r="20" spans="1:3" s="162" customFormat="1" ht="13.5" customHeight="1">
      <c r="A20" s="163" t="s">
        <v>81</v>
      </c>
      <c r="B20" s="57" t="s">
        <v>82</v>
      </c>
      <c r="C20" s="190">
        <f>'[1]M4PT-Cuc'!C20+'[1]M4PT-VThuy'!C20+'[1]M4PT-PH'!C20+'[1]M4PT-CTA'!C20+'[1]M4PT-VThanh'!C20+'[1]M4PT-CT'!C20+'[1]M4PT-NB'!C20+'[1]M4PT-TXLM'!C20+'[1]M4PT-HLM'!C20</f>
        <v>169456</v>
      </c>
    </row>
    <row r="21" spans="1:3" s="162" customFormat="1" ht="14.25" customHeight="1">
      <c r="A21" s="163" t="s">
        <v>83</v>
      </c>
      <c r="B21" s="160" t="s">
        <v>84</v>
      </c>
      <c r="C21" s="161">
        <f>IF(SUM(C22:C28)='[1]M4'!C19,SUM(C22:C28),"SAI")</f>
        <v>5021781</v>
      </c>
    </row>
    <row r="22" spans="1:3" s="162" customFormat="1" ht="13.5" customHeight="1">
      <c r="A22" s="163" t="s">
        <v>85</v>
      </c>
      <c r="B22" s="164" t="s">
        <v>86</v>
      </c>
      <c r="C22" s="190">
        <f>'[1]M4PT-Cuc'!C22+'[1]M4PT-VThuy'!C22+'[1]M4PT-PH'!C22+'[1]M4PT-CTA'!C22+'[1]M4PT-VThanh'!C22+'[1]M4PT-CT'!C22+'[1]M4PT-NB'!C22+'[1]M4PT-TXLM'!C22+'[1]M4PT-HLM'!C22</f>
        <v>440</v>
      </c>
    </row>
    <row r="23" spans="1:3" s="162" customFormat="1" ht="13.5" customHeight="1">
      <c r="A23" s="163" t="s">
        <v>87</v>
      </c>
      <c r="B23" s="164" t="s">
        <v>88</v>
      </c>
      <c r="C23" s="190">
        <f>'[1]M4PT-Cuc'!C23+'[1]M4PT-VThuy'!C23+'[1]M4PT-PH'!C23+'[1]M4PT-CTA'!C23+'[1]M4PT-VThanh'!C23+'[1]M4PT-CT'!C23+'[1]M4PT-NB'!C23+'[1]M4PT-TXLM'!C23+'[1]M4PT-HLM'!C23</f>
        <v>1415340</v>
      </c>
    </row>
    <row r="24" spans="1:3" s="162" customFormat="1" ht="13.5" customHeight="1">
      <c r="A24" s="163" t="s">
        <v>89</v>
      </c>
      <c r="B24" s="164" t="s">
        <v>127</v>
      </c>
      <c r="C24" s="190">
        <f>'[1]M4PT-Cuc'!C24+'[1]M4PT-VThuy'!C24+'[1]M4PT-PH'!C24+'[1]M4PT-CTA'!C24+'[1]M4PT-VThanh'!C24+'[1]M4PT-CT'!C24+'[1]M4PT-NB'!C24+'[1]M4PT-TXLM'!C24+'[1]M4PT-HLM'!C24</f>
        <v>3606001</v>
      </c>
    </row>
    <row r="25" spans="1:3" s="162" customFormat="1" ht="13.5" customHeight="1">
      <c r="A25" s="163" t="s">
        <v>91</v>
      </c>
      <c r="B25" s="164" t="s">
        <v>68</v>
      </c>
      <c r="C25" s="190">
        <f>'[1]M4PT-Cuc'!C25+'[1]M4PT-VThuy'!C25+'[1]M4PT-PH'!C25+'[1]M4PT-CTA'!C25+'[1]M4PT-VThanh'!C25+'[1]M4PT-CT'!C25+'[1]M4PT-NB'!C25+'[1]M4PT-TXLM'!C25+'[1]M4PT-HLM'!C25</f>
        <v>0</v>
      </c>
    </row>
    <row r="26" spans="1:3" s="162" customFormat="1" ht="13.5" customHeight="1">
      <c r="A26" s="163" t="s">
        <v>92</v>
      </c>
      <c r="B26" s="164" t="s">
        <v>128</v>
      </c>
      <c r="C26" s="190">
        <f>'[1]M4PT-Cuc'!C26+'[1]M4PT-VThuy'!C26+'[1]M4PT-PH'!C26+'[1]M4PT-CTA'!C26+'[1]M4PT-VThanh'!C26+'[1]M4PT-CT'!C26+'[1]M4PT-NB'!C26+'[1]M4PT-TXLM'!C26+'[1]M4PT-HLM'!C26</f>
        <v>0</v>
      </c>
    </row>
    <row r="27" spans="1:3" s="162" customFormat="1" ht="13.5" customHeight="1">
      <c r="A27" s="163" t="s">
        <v>93</v>
      </c>
      <c r="B27" s="164" t="s">
        <v>71</v>
      </c>
      <c r="C27" s="190">
        <f>'[1]M4PT-Cuc'!C27+'[1]M4PT-VThuy'!C27+'[1]M4PT-PH'!C27+'[1]M4PT-CTA'!C27+'[1]M4PT-VThanh'!C27+'[1]M4PT-CT'!C27+'[1]M4PT-NB'!C27+'[1]M4PT-TXLM'!C27+'[1]M4PT-HLM'!C27</f>
        <v>0</v>
      </c>
    </row>
    <row r="28" spans="1:3" s="162" customFormat="1" ht="13.5" customHeight="1">
      <c r="A28" s="163" t="s">
        <v>129</v>
      </c>
      <c r="B28" s="164" t="s">
        <v>130</v>
      </c>
      <c r="C28" s="190">
        <f>'[1]M4PT-Cuc'!C28+'[1]M4PT-VThuy'!C28+'[1]M4PT-PH'!C28+'[1]M4PT-CTA'!C28+'[1]M4PT-VThanh'!C28+'[1]M4PT-CT'!C28+'[1]M4PT-NB'!C28+'[1]M4PT-TXLM'!C28+'[1]M4PT-HLM'!C28</f>
        <v>0</v>
      </c>
    </row>
    <row r="29" spans="1:3" s="162" customFormat="1" ht="13.5" customHeight="1">
      <c r="A29" s="159" t="s">
        <v>95</v>
      </c>
      <c r="B29" s="160" t="s">
        <v>154</v>
      </c>
      <c r="C29" s="161">
        <f>IF(SUM(C30:C32)='[1]M4'!C25,SUM(C30:C32),"SAI")</f>
        <v>8269601</v>
      </c>
    </row>
    <row r="30" spans="1:3" ht="13.5" customHeight="1">
      <c r="A30" s="163" t="s">
        <v>97</v>
      </c>
      <c r="B30" s="164" t="s">
        <v>86</v>
      </c>
      <c r="C30" s="190">
        <f>'[1]M4PT-Cuc'!C30+'[1]M4PT-VThuy'!C30+'[1]M4PT-PH'!C30+'[1]M4PT-CTA'!C30+'[1]M4PT-VThanh'!C30+'[1]M4PT-CT'!C30+'[1]M4PT-NB'!C30+'[1]M4PT-TXLM'!C30+'[1]M4PT-HLM'!C30</f>
        <v>8269601</v>
      </c>
    </row>
    <row r="31" spans="1:3" s="162" customFormat="1" ht="13.5" customHeight="1">
      <c r="A31" s="163" t="s">
        <v>98</v>
      </c>
      <c r="B31" s="164" t="s">
        <v>88</v>
      </c>
      <c r="C31" s="190">
        <f>'[1]M4PT-Cuc'!C31+'[1]M4PT-VThuy'!C31+'[1]M4PT-PH'!C31+'[1]M4PT-CTA'!C31+'[1]M4PT-VThanh'!C31+'[1]M4PT-CT'!C31+'[1]M4PT-NB'!C31+'[1]M4PT-TXLM'!C31+'[1]M4PT-HLM'!C31</f>
        <v>0</v>
      </c>
    </row>
    <row r="32" spans="1:3" s="162" customFormat="1" ht="13.5" customHeight="1">
      <c r="A32" s="163" t="s">
        <v>99</v>
      </c>
      <c r="B32" s="164" t="s">
        <v>127</v>
      </c>
      <c r="C32" s="190">
        <f>'[1]M4PT-Cuc'!C32+'[1]M4PT-VThuy'!C32+'[1]M4PT-PH'!C32+'[1]M4PT-CTA'!C32+'[1]M4PT-VThanh'!C32+'[1]M4PT-CT'!C32+'[1]M4PT-NB'!C32+'[1]M4PT-TXLM'!C32+'[1]M4PT-HLM'!C32</f>
        <v>0</v>
      </c>
    </row>
    <row r="33" spans="1:3" s="162" customFormat="1" ht="33">
      <c r="A33" s="191"/>
      <c r="B33" s="66" t="s">
        <v>101</v>
      </c>
      <c r="C33" s="67" t="s">
        <v>102</v>
      </c>
    </row>
    <row r="34" spans="1:3" s="162" customFormat="1" ht="15.75">
      <c r="A34" s="191"/>
      <c r="B34" s="68" t="s">
        <v>103</v>
      </c>
      <c r="C34" s="69" t="s">
        <v>104</v>
      </c>
    </row>
    <row r="35" spans="1:3" s="162" customFormat="1" ht="15">
      <c r="A35" s="191"/>
      <c r="B35" s="76"/>
      <c r="C35" s="77"/>
    </row>
    <row r="36" spans="1:3" s="162" customFormat="1" ht="15">
      <c r="A36" s="191"/>
      <c r="B36" s="10"/>
      <c r="C36" s="10"/>
    </row>
    <row r="37" spans="1:3" s="162" customFormat="1" ht="15">
      <c r="A37" s="191"/>
      <c r="B37" s="10"/>
      <c r="C37" s="10"/>
    </row>
    <row r="38" spans="1:3" ht="14.25">
      <c r="A38" s="174"/>
      <c r="B38" s="10"/>
      <c r="C38" s="10"/>
    </row>
    <row r="39" spans="2:3" ht="16.5">
      <c r="B39" s="82" t="s">
        <v>110</v>
      </c>
      <c r="C39" s="51" t="s">
        <v>111</v>
      </c>
    </row>
  </sheetData>
  <sheetProtection/>
  <mergeCells count="3">
    <mergeCell ref="A1:C1"/>
    <mergeCell ref="A2:B2"/>
    <mergeCell ref="A3:B3"/>
  </mergeCells>
  <printOptions/>
  <pageMargins left="0.7" right="0.3" top="0.52" bottom="0.22" header="0.37" footer="0.19"/>
  <pageSetup horizontalDpi="600" verticalDpi="600" orientation="landscape" paperSize="9" scale="95" r:id="rId2"/>
  <drawing r:id="rId1"/>
</worksheet>
</file>

<file path=xl/worksheets/sheet9.xml><?xml version="1.0" encoding="utf-8"?>
<worksheet xmlns="http://schemas.openxmlformats.org/spreadsheetml/2006/main" xmlns:r="http://schemas.openxmlformats.org/officeDocument/2006/relationships">
  <dimension ref="A1:R34"/>
  <sheetViews>
    <sheetView zoomScalePageLayoutView="0" workbookViewId="0" topLeftCell="A16">
      <selection activeCell="I10" sqref="I10"/>
    </sheetView>
  </sheetViews>
  <sheetFormatPr defaultColWidth="9.140625" defaultRowHeight="12.75"/>
  <cols>
    <col min="1" max="1" width="5.57421875" style="195" customWidth="1"/>
    <col min="2" max="2" width="25.00390625" style="195" customWidth="1"/>
    <col min="3" max="3" width="15.140625" style="195" customWidth="1"/>
    <col min="4" max="4" width="13.8515625" style="195" customWidth="1"/>
    <col min="5" max="5" width="13.28125" style="195" customWidth="1"/>
    <col min="6" max="6" width="11.140625" style="195" customWidth="1"/>
    <col min="7" max="7" width="12.00390625" style="195" customWidth="1"/>
    <col min="8" max="8" width="11.421875" style="195" customWidth="1"/>
    <col min="9" max="9" width="10.7109375" style="195" customWidth="1"/>
    <col min="10" max="10" width="11.8515625" style="195" customWidth="1"/>
    <col min="11" max="11" width="14.00390625" style="195" customWidth="1"/>
    <col min="12" max="12" width="16.140625" style="195" customWidth="1"/>
    <col min="13" max="13" width="17.57421875" style="194" customWidth="1"/>
    <col min="14" max="14" width="16.421875" style="194" customWidth="1"/>
    <col min="15" max="18" width="9.140625" style="194" customWidth="1"/>
    <col min="19" max="16384" width="9.140625" style="195" customWidth="1"/>
  </cols>
  <sheetData>
    <row r="1" spans="1:13" ht="21" customHeight="1">
      <c r="A1" s="540" t="s">
        <v>155</v>
      </c>
      <c r="B1" s="541"/>
      <c r="C1" s="192"/>
      <c r="D1" s="542" t="s">
        <v>156</v>
      </c>
      <c r="E1" s="542"/>
      <c r="F1" s="542"/>
      <c r="G1" s="542"/>
      <c r="H1" s="542"/>
      <c r="I1" s="542"/>
      <c r="J1" s="542"/>
      <c r="K1" s="522" t="s">
        <v>2</v>
      </c>
      <c r="L1" s="523"/>
      <c r="M1" s="193"/>
    </row>
    <row r="2" spans="1:13" ht="16.5" customHeight="1">
      <c r="A2" s="492" t="s">
        <v>3</v>
      </c>
      <c r="B2" s="492"/>
      <c r="C2" s="492"/>
      <c r="D2" s="542" t="s">
        <v>157</v>
      </c>
      <c r="E2" s="542"/>
      <c r="F2" s="542"/>
      <c r="G2" s="542"/>
      <c r="H2" s="542"/>
      <c r="I2" s="542"/>
      <c r="J2" s="542"/>
      <c r="K2" s="524" t="s">
        <v>5</v>
      </c>
      <c r="L2" s="525"/>
      <c r="M2" s="193"/>
    </row>
    <row r="3" spans="1:13" ht="16.5" customHeight="1">
      <c r="A3" s="492" t="s">
        <v>6</v>
      </c>
      <c r="B3" s="492"/>
      <c r="C3" s="108"/>
      <c r="D3" s="521" t="s">
        <v>176</v>
      </c>
      <c r="E3" s="521"/>
      <c r="F3" s="521"/>
      <c r="G3" s="521"/>
      <c r="H3" s="521"/>
      <c r="I3" s="521"/>
      <c r="J3" s="521"/>
      <c r="K3" s="522" t="s">
        <v>8</v>
      </c>
      <c r="L3" s="523"/>
      <c r="M3" s="193"/>
    </row>
    <row r="4" spans="1:13" ht="13.5" customHeight="1">
      <c r="A4" s="109" t="s">
        <v>9</v>
      </c>
      <c r="B4" s="109"/>
      <c r="C4" s="116"/>
      <c r="D4" s="196"/>
      <c r="E4" s="196"/>
      <c r="F4" s="197"/>
      <c r="G4" s="197"/>
      <c r="H4" s="197"/>
      <c r="I4" s="197"/>
      <c r="J4" s="197"/>
      <c r="K4" s="524" t="s">
        <v>158</v>
      </c>
      <c r="L4" s="525"/>
      <c r="M4" s="193"/>
    </row>
    <row r="5" spans="1:13" ht="14.25" customHeight="1">
      <c r="A5" s="196"/>
      <c r="B5" s="196" t="s">
        <v>159</v>
      </c>
      <c r="C5" s="196"/>
      <c r="D5" s="196"/>
      <c r="E5" s="196"/>
      <c r="F5" s="196"/>
      <c r="G5" s="196"/>
      <c r="H5" s="196"/>
      <c r="I5" s="196"/>
      <c r="J5" s="196"/>
      <c r="K5" s="526" t="s">
        <v>134</v>
      </c>
      <c r="L5" s="526"/>
      <c r="M5" s="193"/>
    </row>
    <row r="6" spans="1:13" ht="19.5" customHeight="1">
      <c r="A6" s="527" t="s">
        <v>160</v>
      </c>
      <c r="B6" s="528"/>
      <c r="C6" s="533" t="s">
        <v>13</v>
      </c>
      <c r="D6" s="534" t="s">
        <v>161</v>
      </c>
      <c r="E6" s="534"/>
      <c r="F6" s="534"/>
      <c r="G6" s="534"/>
      <c r="H6" s="534"/>
      <c r="I6" s="534"/>
      <c r="J6" s="534"/>
      <c r="K6" s="534"/>
      <c r="L6" s="534"/>
      <c r="M6" s="193"/>
    </row>
    <row r="7" spans="1:13" ht="15" customHeight="1">
      <c r="A7" s="529"/>
      <c r="B7" s="530"/>
      <c r="C7" s="533"/>
      <c r="D7" s="535" t="s">
        <v>162</v>
      </c>
      <c r="E7" s="536"/>
      <c r="F7" s="536"/>
      <c r="G7" s="536"/>
      <c r="H7" s="536"/>
      <c r="I7" s="536"/>
      <c r="J7" s="537"/>
      <c r="K7" s="509" t="s">
        <v>163</v>
      </c>
      <c r="L7" s="509" t="s">
        <v>164</v>
      </c>
      <c r="M7" s="193"/>
    </row>
    <row r="8" spans="1:13" ht="15" customHeight="1">
      <c r="A8" s="529"/>
      <c r="B8" s="530"/>
      <c r="C8" s="533"/>
      <c r="D8" s="512" t="s">
        <v>24</v>
      </c>
      <c r="E8" s="513" t="s">
        <v>25</v>
      </c>
      <c r="F8" s="514"/>
      <c r="G8" s="514"/>
      <c r="H8" s="514"/>
      <c r="I8" s="514"/>
      <c r="J8" s="515"/>
      <c r="K8" s="538"/>
      <c r="L8" s="510"/>
      <c r="M8" s="193"/>
    </row>
    <row r="9" spans="1:13" ht="60.75" customHeight="1">
      <c r="A9" s="531"/>
      <c r="B9" s="532"/>
      <c r="C9" s="533"/>
      <c r="D9" s="512"/>
      <c r="E9" s="198" t="s">
        <v>165</v>
      </c>
      <c r="F9" s="198" t="s">
        <v>166</v>
      </c>
      <c r="G9" s="198" t="s">
        <v>167</v>
      </c>
      <c r="H9" s="198" t="s">
        <v>168</v>
      </c>
      <c r="I9" s="198" t="s">
        <v>169</v>
      </c>
      <c r="J9" s="198" t="s">
        <v>170</v>
      </c>
      <c r="K9" s="539"/>
      <c r="L9" s="511"/>
      <c r="M9" s="193"/>
    </row>
    <row r="10" spans="1:18" s="203" customFormat="1" ht="12" customHeight="1">
      <c r="A10" s="516" t="s">
        <v>64</v>
      </c>
      <c r="B10" s="517"/>
      <c r="C10" s="199">
        <v>1</v>
      </c>
      <c r="D10" s="200">
        <v>2</v>
      </c>
      <c r="E10" s="199">
        <v>3</v>
      </c>
      <c r="F10" s="200">
        <v>4</v>
      </c>
      <c r="G10" s="199">
        <v>5</v>
      </c>
      <c r="H10" s="200">
        <v>6</v>
      </c>
      <c r="I10" s="199">
        <v>7</v>
      </c>
      <c r="J10" s="200">
        <v>8</v>
      </c>
      <c r="K10" s="199">
        <v>9</v>
      </c>
      <c r="L10" s="200">
        <v>10</v>
      </c>
      <c r="M10" s="201"/>
      <c r="N10" s="202"/>
      <c r="O10" s="202"/>
      <c r="P10" s="202"/>
      <c r="Q10" s="202"/>
      <c r="R10" s="202"/>
    </row>
    <row r="11" spans="1:18" s="207" customFormat="1" ht="15.75" customHeight="1">
      <c r="A11" s="128" t="s">
        <v>29</v>
      </c>
      <c r="B11" s="129" t="s">
        <v>30</v>
      </c>
      <c r="C11" s="180">
        <f>IF((D11+K11+L11)=(C14+C16),(C14+C16),"SAI")</f>
        <v>515070009</v>
      </c>
      <c r="D11" s="204">
        <f>SUM(E11:J11)</f>
        <v>14757965</v>
      </c>
      <c r="E11" s="204">
        <f>E12+E13</f>
        <v>10167817</v>
      </c>
      <c r="F11" s="204">
        <f aca="true" t="shared" si="0" ref="F11:L11">F12+F13</f>
        <v>0</v>
      </c>
      <c r="G11" s="204">
        <f t="shared" si="0"/>
        <v>1436462</v>
      </c>
      <c r="H11" s="204">
        <f t="shared" si="0"/>
        <v>2738234</v>
      </c>
      <c r="I11" s="204">
        <f t="shared" si="0"/>
        <v>61887</v>
      </c>
      <c r="J11" s="204">
        <f t="shared" si="0"/>
        <v>353565</v>
      </c>
      <c r="K11" s="204">
        <f t="shared" si="0"/>
        <v>323595980.8</v>
      </c>
      <c r="L11" s="204">
        <f t="shared" si="0"/>
        <v>176716063.2</v>
      </c>
      <c r="M11" s="205">
        <f>'[1]M3'!C11+'[1]M4'!C11</f>
        <v>515070009</v>
      </c>
      <c r="N11" s="206">
        <f>C11-M11</f>
        <v>0</v>
      </c>
      <c r="O11" s="206"/>
      <c r="P11" s="206"/>
      <c r="Q11" s="148"/>
      <c r="R11" s="148"/>
    </row>
    <row r="12" spans="1:18" s="207" customFormat="1" ht="15.75" customHeight="1">
      <c r="A12" s="135">
        <v>1</v>
      </c>
      <c r="B12" s="136" t="s">
        <v>31</v>
      </c>
      <c r="C12" s="180">
        <f>D12+K12+L12</f>
        <v>270755612</v>
      </c>
      <c r="D12" s="204">
        <f aca="true" t="shared" si="1" ref="D12:D26">SUM(E12:J12)</f>
        <v>10651403</v>
      </c>
      <c r="E12" s="208">
        <f>'[1]M5-Cuc'!E12+'[1]M5-VThuy'!E12+'[1]M5-PH'!E12+'[1]M5-CTA'!E12+'[1]M5-VThanh'!E12+'[1]M5-CT'!E12+'[1]M5-NB'!E12+'[1]M5-TXLM'!E12+'[1]M5-HLM'!E12</f>
        <v>7053412</v>
      </c>
      <c r="F12" s="208">
        <f>'[1]M5-Cuc'!F12+'[1]M5-VThuy'!F12+'[1]M5-PH'!F12+'[1]M5-CTA'!F12+'[1]M5-VThanh'!F12+'[1]M5-CT'!F12+'[1]M5-NB'!F12+'[1]M5-TXLM'!F12+'[1]M5-HLM'!F12</f>
        <v>0</v>
      </c>
      <c r="G12" s="208">
        <f>'[1]M5-Cuc'!G12+'[1]M5-VThuy'!G12+'[1]M5-PH'!G12+'[1]M5-CTA'!G12+'[1]M5-VThanh'!G12+'[1]M5-CT'!G12+'[1]M5-NB'!G12+'[1]M5-TXLM'!G12+'[1]M5-HLM'!G12</f>
        <v>962701</v>
      </c>
      <c r="H12" s="208">
        <f>'[1]M5-Cuc'!H12+'[1]M5-VThuy'!H12+'[1]M5-PH'!H12+'[1]M5-CTA'!H12+'[1]M5-VThanh'!H12+'[1]M5-CT'!H12+'[1]M5-NB'!H12+'[1]M5-TXLM'!H12+'[1]M5-HLM'!H12</f>
        <v>2567496</v>
      </c>
      <c r="I12" s="208">
        <f>'[1]M5-Cuc'!I12+'[1]M5-VThuy'!I12+'[1]M5-PH'!I12+'[1]M5-CTA'!I12+'[1]M5-VThanh'!I12+'[1]M5-CT'!I12+'[1]M5-NB'!I12+'[1]M5-TXLM'!I12+'[1]M5-HLM'!I12</f>
        <v>61887</v>
      </c>
      <c r="J12" s="208">
        <f>'[1]M5-Cuc'!J12+'[1]M5-VThuy'!J12+'[1]M5-PH'!J12+'[1]M5-CTA'!J12+'[1]M5-VThanh'!J12+'[1]M5-CT'!J12+'[1]M5-NB'!J12+'[1]M5-TXLM'!J12+'[1]M5-HLM'!J12</f>
        <v>5907</v>
      </c>
      <c r="K12" s="208">
        <f>'[1]M5-Cuc'!K12+'[1]M5-VThuy'!K12+'[1]M5-PH'!K12+'[1]M5-CTA'!K12+'[1]M5-VThanh'!K12+'[1]M5-CT'!K12+'[1]M5-NB'!K12+'[1]M5-TXLM'!K12+'[1]M5-HLM'!K12</f>
        <v>122712515</v>
      </c>
      <c r="L12" s="208">
        <f>'[1]M5-Cuc'!L12+'[1]M5-VThuy'!L12+'[1]M5-PH'!L12+'[1]M5-CTA'!L12+'[1]M5-VThanh'!L12+'[1]M5-CT'!L12+'[1]M5-NB'!L12+'[1]M5-TXLM'!L12+'[1]M5-HLM'!L12</f>
        <v>137391694</v>
      </c>
      <c r="M12" s="209">
        <f>'[1]M3'!C12+'[1]M4'!C12</f>
        <v>270755612</v>
      </c>
      <c r="N12" s="206">
        <f aca="true" t="shared" si="2" ref="N12:N26">C12-M12</f>
        <v>0</v>
      </c>
      <c r="O12" s="210"/>
      <c r="P12" s="210"/>
      <c r="Q12" s="211"/>
      <c r="R12" s="211"/>
    </row>
    <row r="13" spans="1:18" s="207" customFormat="1" ht="15.75" customHeight="1">
      <c r="A13" s="135">
        <v>2</v>
      </c>
      <c r="B13" s="136" t="s">
        <v>32</v>
      </c>
      <c r="C13" s="180">
        <f>D13+K13+L13</f>
        <v>244314397</v>
      </c>
      <c r="D13" s="204">
        <f t="shared" si="1"/>
        <v>4106562</v>
      </c>
      <c r="E13" s="208">
        <f>'[1]M5-Cuc'!E13+'[1]M5-VThuy'!E13+'[1]M5-PH'!E13+'[1]M5-CTA'!E13+'[1]M5-VThanh'!E13+'[1]M5-CT'!E13+'[1]M5-NB'!E13+'[1]M5-TXLM'!E13+'[1]M5-HLM'!E13</f>
        <v>3114405</v>
      </c>
      <c r="F13" s="208">
        <f>'[1]M5-Cuc'!F13+'[1]M5-VThuy'!F13+'[1]M5-PH'!F13+'[1]M5-CTA'!F13+'[1]M5-VThanh'!F13+'[1]M5-CT'!F13+'[1]M5-NB'!F13+'[1]M5-TXLM'!F13+'[1]M5-HLM'!F13</f>
        <v>0</v>
      </c>
      <c r="G13" s="208">
        <f>'[1]M5-Cuc'!G13+'[1]M5-VThuy'!G13+'[1]M5-PH'!G13+'[1]M5-CTA'!G13+'[1]M5-VThanh'!G13+'[1]M5-CT'!G13+'[1]M5-NB'!G13+'[1]M5-TXLM'!G13+'[1]M5-HLM'!G13</f>
        <v>473761</v>
      </c>
      <c r="H13" s="208">
        <f>'[1]M5-Cuc'!H13+'[1]M5-VThuy'!H13+'[1]M5-PH'!H13+'[1]M5-CTA'!H13+'[1]M5-VThanh'!H13+'[1]M5-CT'!H13+'[1]M5-NB'!H13+'[1]M5-TXLM'!H13+'[1]M5-HLM'!H13</f>
        <v>170738</v>
      </c>
      <c r="I13" s="208">
        <f>'[1]M5-Cuc'!I13+'[1]M5-VThuy'!I13+'[1]M5-PH'!I13+'[1]M5-CTA'!I13+'[1]M5-VThanh'!I13+'[1]M5-CT'!I13+'[1]M5-NB'!I13+'[1]M5-TXLM'!I13+'[1]M5-HLM'!I13</f>
        <v>0</v>
      </c>
      <c r="J13" s="208">
        <f>'[1]M5-Cuc'!J13+'[1]M5-VThuy'!J13+'[1]M5-PH'!J13+'[1]M5-CTA'!J13+'[1]M5-VThanh'!J13+'[1]M5-CT'!J13+'[1]M5-NB'!J13+'[1]M5-TXLM'!J13+'[1]M5-HLM'!J13</f>
        <v>347658</v>
      </c>
      <c r="K13" s="208">
        <f>'[1]M5-Cuc'!K13+'[1]M5-VThuy'!K13+'[1]M5-PH'!K13+'[1]M5-CTA'!K13+'[1]M5-VThanh'!K13+'[1]M5-CT'!K13+'[1]M5-NB'!K13+'[1]M5-TXLM'!K13+'[1]M5-HLM'!K13</f>
        <v>200883465.8</v>
      </c>
      <c r="L13" s="208">
        <f>'[1]M5-Cuc'!L13+'[1]M5-VThuy'!L13+'[1]M5-PH'!L13+'[1]M5-CTA'!L13+'[1]M5-VThanh'!L13+'[1]M5-CT'!L13+'[1]M5-NB'!L13+'[1]M5-TXLM'!L13+'[1]M5-HLM'!L13</f>
        <v>39324369.2</v>
      </c>
      <c r="M13" s="209">
        <f>'[1]M3'!C13+'[1]M4'!C13</f>
        <v>244314397</v>
      </c>
      <c r="N13" s="206">
        <f t="shared" si="2"/>
        <v>0</v>
      </c>
      <c r="O13" s="210"/>
      <c r="P13" s="210"/>
      <c r="Q13" s="211"/>
      <c r="R13" s="211"/>
    </row>
    <row r="14" spans="1:18" s="207" customFormat="1" ht="15.75" customHeight="1">
      <c r="A14" s="138" t="s">
        <v>33</v>
      </c>
      <c r="B14" s="139" t="s">
        <v>34</v>
      </c>
      <c r="C14" s="180">
        <f>D14+K14+L14</f>
        <v>2559249</v>
      </c>
      <c r="D14" s="204">
        <f t="shared" si="1"/>
        <v>13857</v>
      </c>
      <c r="E14" s="208">
        <f>'[1]M5-Cuc'!E14+'[1]M5-VThuy'!E14+'[1]M5-PH'!E14+'[1]M5-CTA'!E14+'[1]M5-VThanh'!E14+'[1]M5-CT'!E14+'[1]M5-NB'!E14+'[1]M5-TXLM'!E14+'[1]M5-HLM'!E14</f>
        <v>13857</v>
      </c>
      <c r="F14" s="208">
        <f>'[1]M5-Cuc'!F14+'[1]M5-VThuy'!F14+'[1]M5-PH'!F14+'[1]M5-CTA'!F14+'[1]M5-VThanh'!F14+'[1]M5-CT'!F14+'[1]M5-NB'!F14+'[1]M5-TXLM'!F14+'[1]M5-HLM'!F14</f>
        <v>0</v>
      </c>
      <c r="G14" s="208">
        <f>'[1]M5-Cuc'!G14+'[1]M5-VThuy'!G14+'[1]M5-PH'!G14+'[1]M5-CTA'!G14+'[1]M5-VThanh'!G14+'[1]M5-CT'!G14+'[1]M5-NB'!G14+'[1]M5-TXLM'!G14+'[1]M5-HLM'!G14</f>
        <v>0</v>
      </c>
      <c r="H14" s="208">
        <f>'[1]M5-Cuc'!H14+'[1]M5-VThuy'!H14+'[1]M5-PH'!H14+'[1]M5-CTA'!H14+'[1]M5-VThanh'!H14+'[1]M5-CT'!H14+'[1]M5-NB'!H14+'[1]M5-TXLM'!H14+'[1]M5-HLM'!H14</f>
        <v>0</v>
      </c>
      <c r="I14" s="208">
        <f>'[1]M5-Cuc'!I14+'[1]M5-VThuy'!I14+'[1]M5-PH'!I14+'[1]M5-CTA'!I14+'[1]M5-VThanh'!I14+'[1]M5-CT'!I14+'[1]M5-NB'!I14+'[1]M5-TXLM'!I14+'[1]M5-HLM'!I14</f>
        <v>0</v>
      </c>
      <c r="J14" s="208">
        <f>'[1]M5-Cuc'!J14+'[1]M5-VThuy'!J14+'[1]M5-PH'!J14+'[1]M5-CTA'!J14+'[1]M5-VThanh'!J14+'[1]M5-CT'!J14+'[1]M5-NB'!J14+'[1]M5-TXLM'!J14+'[1]M5-HLM'!J14</f>
        <v>0</v>
      </c>
      <c r="K14" s="208">
        <f>'[1]M5-Cuc'!K14+'[1]M5-VThuy'!K14+'[1]M5-PH'!K14+'[1]M5-CTA'!K14+'[1]M5-VThanh'!K14+'[1]M5-CT'!K14+'[1]M5-NB'!K14+'[1]M5-TXLM'!K14+'[1]M5-HLM'!K14</f>
        <v>2380526</v>
      </c>
      <c r="L14" s="208">
        <f>'[1]M5-Cuc'!L14+'[1]M5-VThuy'!L14+'[1]M5-PH'!L14+'[1]M5-CTA'!L14+'[1]M5-VThanh'!L14+'[1]M5-CT'!L14+'[1]M5-NB'!L14+'[1]M5-TXLM'!L14+'[1]M5-HLM'!L14</f>
        <v>164866</v>
      </c>
      <c r="M14" s="209">
        <f>'[1]M3'!C14+'[1]M4'!C14</f>
        <v>2559249</v>
      </c>
      <c r="N14" s="206">
        <f t="shared" si="2"/>
        <v>0</v>
      </c>
      <c r="O14" s="206"/>
      <c r="P14" s="206"/>
      <c r="Q14" s="148"/>
      <c r="R14" s="148"/>
    </row>
    <row r="15" spans="1:18" s="207" customFormat="1" ht="15.75" customHeight="1">
      <c r="A15" s="138" t="s">
        <v>35</v>
      </c>
      <c r="B15" s="139" t="s">
        <v>36</v>
      </c>
      <c r="C15" s="180">
        <f>D15+K15+L15</f>
        <v>151486185</v>
      </c>
      <c r="D15" s="204">
        <f t="shared" si="1"/>
        <v>415835</v>
      </c>
      <c r="E15" s="208">
        <f>'[1]M5-Cuc'!E15+'[1]M5-VThuy'!E15+'[1]M5-PH'!E15+'[1]M5-CTA'!E15+'[1]M5-VThanh'!E15+'[1]M5-CT'!E15+'[1]M5-NB'!E15+'[1]M5-TXLM'!E15+'[1]M5-HLM'!E15</f>
        <v>415835</v>
      </c>
      <c r="F15" s="208">
        <f>'[1]M5-Cuc'!F15+'[1]M5-VThuy'!F15+'[1]M5-PH'!F15+'[1]M5-CTA'!F15+'[1]M5-VThanh'!F15+'[1]M5-CT'!F15+'[1]M5-NB'!F15+'[1]M5-TXLM'!F15+'[1]M5-HLM'!F15</f>
        <v>0</v>
      </c>
      <c r="G15" s="208">
        <f>'[1]M5-Cuc'!G15+'[1]M5-VThuy'!G15+'[1]M5-PH'!G15+'[1]M5-CTA'!G15+'[1]M5-VThanh'!G15+'[1]M5-CT'!G15+'[1]M5-NB'!G15+'[1]M5-TXLM'!G15+'[1]M5-HLM'!G15</f>
        <v>0</v>
      </c>
      <c r="H15" s="208">
        <f>'[1]M5-Cuc'!H15+'[1]M5-VThuy'!H15+'[1]M5-PH'!H15+'[1]M5-CTA'!H15+'[1]M5-VThanh'!H15+'[1]M5-CT'!H15+'[1]M5-NB'!H15+'[1]M5-TXLM'!H15+'[1]M5-HLM'!H15</f>
        <v>0</v>
      </c>
      <c r="I15" s="208">
        <f>'[1]M5-Cuc'!I15+'[1]M5-VThuy'!I15+'[1]M5-PH'!I15+'[1]M5-CTA'!I15+'[1]M5-VThanh'!I15+'[1]M5-CT'!I15+'[1]M5-NB'!I15+'[1]M5-TXLM'!I15+'[1]M5-HLM'!I15</f>
        <v>0</v>
      </c>
      <c r="J15" s="208">
        <f>'[1]M5-Cuc'!J15+'[1]M5-VThuy'!J15+'[1]M5-PH'!J15+'[1]M5-CTA'!J15+'[1]M5-VThanh'!J15+'[1]M5-CT'!J15+'[1]M5-NB'!J15+'[1]M5-TXLM'!J15+'[1]M5-HLM'!J15</f>
        <v>0</v>
      </c>
      <c r="K15" s="208">
        <f>'[1]M5-Cuc'!K15+'[1]M5-VThuy'!K15+'[1]M5-PH'!K15+'[1]M5-CTA'!K15+'[1]M5-VThanh'!K15+'[1]M5-CT'!K15+'[1]M5-NB'!K15+'[1]M5-TXLM'!K15+'[1]M5-HLM'!K15</f>
        <v>151070350</v>
      </c>
      <c r="L15" s="208">
        <f>'[1]M5-Cuc'!L15+'[1]M5-VThuy'!L15+'[1]M5-PH'!L15+'[1]M5-CTA'!L15+'[1]M5-VThanh'!L15+'[1]M5-CT'!L15+'[1]M5-NB'!L15+'[1]M5-TXLM'!L15+'[1]M5-HLM'!L15</f>
        <v>0</v>
      </c>
      <c r="M15" s="209">
        <f>'[1]M3'!C15+'[1]M4'!C15</f>
        <v>151486185</v>
      </c>
      <c r="N15" s="206">
        <f t="shared" si="2"/>
        <v>0</v>
      </c>
      <c r="O15" s="206"/>
      <c r="P15" s="206"/>
      <c r="Q15" s="148"/>
      <c r="R15" s="148"/>
    </row>
    <row r="16" spans="1:18" s="207" customFormat="1" ht="15.75" customHeight="1">
      <c r="A16" s="138" t="s">
        <v>37</v>
      </c>
      <c r="B16" s="139" t="s">
        <v>38</v>
      </c>
      <c r="C16" s="180">
        <f>C17+C26</f>
        <v>512510760</v>
      </c>
      <c r="D16" s="180">
        <f t="shared" si="1"/>
        <v>14744108</v>
      </c>
      <c r="E16" s="180">
        <f>E17+E26</f>
        <v>10153960</v>
      </c>
      <c r="F16" s="180">
        <f aca="true" t="shared" si="3" ref="F16:L16">F17+F26</f>
        <v>0</v>
      </c>
      <c r="G16" s="180">
        <f t="shared" si="3"/>
        <v>1436462</v>
      </c>
      <c r="H16" s="180">
        <f t="shared" si="3"/>
        <v>2738234</v>
      </c>
      <c r="I16" s="180">
        <f t="shared" si="3"/>
        <v>61887</v>
      </c>
      <c r="J16" s="180">
        <f t="shared" si="3"/>
        <v>353565</v>
      </c>
      <c r="K16" s="180">
        <f t="shared" si="3"/>
        <v>321215454</v>
      </c>
      <c r="L16" s="180">
        <f t="shared" si="3"/>
        <v>176551198</v>
      </c>
      <c r="M16" s="205">
        <f>'[1]M3'!C16+'[1]M4'!C16</f>
        <v>512510760</v>
      </c>
      <c r="N16" s="206">
        <f t="shared" si="2"/>
        <v>0</v>
      </c>
      <c r="O16" s="206"/>
      <c r="P16" s="206"/>
      <c r="Q16" s="148"/>
      <c r="R16" s="148"/>
    </row>
    <row r="17" spans="1:18" s="207" customFormat="1" ht="15.75" customHeight="1">
      <c r="A17" s="138" t="s">
        <v>39</v>
      </c>
      <c r="B17" s="140" t="s">
        <v>40</v>
      </c>
      <c r="C17" s="180">
        <f>SUM(C18:C25)</f>
        <v>499942807</v>
      </c>
      <c r="D17" s="204">
        <f t="shared" si="1"/>
        <v>10313597</v>
      </c>
      <c r="E17" s="180">
        <f>SUM(E18:E25)</f>
        <v>8236439</v>
      </c>
      <c r="F17" s="180">
        <f aca="true" t="shared" si="4" ref="F17:L17">SUM(F18:F25)</f>
        <v>0</v>
      </c>
      <c r="G17" s="180">
        <f t="shared" si="4"/>
        <v>817228</v>
      </c>
      <c r="H17" s="180">
        <f t="shared" si="4"/>
        <v>891815</v>
      </c>
      <c r="I17" s="180">
        <f t="shared" si="4"/>
        <v>14550</v>
      </c>
      <c r="J17" s="180">
        <f t="shared" si="4"/>
        <v>353565</v>
      </c>
      <c r="K17" s="180">
        <f t="shared" si="4"/>
        <v>319462382</v>
      </c>
      <c r="L17" s="180">
        <f t="shared" si="4"/>
        <v>170166828</v>
      </c>
      <c r="M17" s="205">
        <f>'[1]M3'!C17+'[1]M4'!C17</f>
        <v>499942807</v>
      </c>
      <c r="N17" s="206">
        <f t="shared" si="2"/>
        <v>0</v>
      </c>
      <c r="O17" s="206"/>
      <c r="P17" s="206"/>
      <c r="Q17" s="148"/>
      <c r="R17" s="148"/>
    </row>
    <row r="18" spans="1:18" s="207" customFormat="1" ht="15.75" customHeight="1">
      <c r="A18" s="135" t="s">
        <v>41</v>
      </c>
      <c r="B18" s="136" t="s">
        <v>42</v>
      </c>
      <c r="C18" s="180">
        <f aca="true" t="shared" si="5" ref="C18:C26">D18+K18+L18</f>
        <v>19659645</v>
      </c>
      <c r="D18" s="204">
        <f t="shared" si="1"/>
        <v>2813922</v>
      </c>
      <c r="E18" s="208">
        <f>'[1]M5-Cuc'!E18+'[1]M5-VThuy'!E18+'[1]M5-PH'!E18+'[1]M5-CTA'!E18+'[1]M5-VThanh'!E18+'[1]M5-CT'!E18+'[1]M5-NB'!E18+'[1]M5-TXLM'!E18+'[1]M5-HLM'!E18</f>
        <v>1937419</v>
      </c>
      <c r="F18" s="208">
        <f>'[1]M5-Cuc'!F18+'[1]M5-VThuy'!F18+'[1]M5-PH'!F18+'[1]M5-CTA'!F18+'[1]M5-VThanh'!F18+'[1]M5-CT'!F18+'[1]M5-NB'!F18+'[1]M5-TXLM'!F18+'[1]M5-HLM'!F18</f>
        <v>0</v>
      </c>
      <c r="G18" s="208">
        <f>'[1]M5-Cuc'!G18+'[1]M5-VThuy'!G18+'[1]M5-PH'!G18+'[1]M5-CTA'!G18+'[1]M5-VThanh'!G18+'[1]M5-CT'!G18+'[1]M5-NB'!G18+'[1]M5-TXLM'!G18+'[1]M5-HLM'!G18</f>
        <v>254896</v>
      </c>
      <c r="H18" s="208">
        <f>'[1]M5-Cuc'!H18+'[1]M5-VThuy'!H18+'[1]M5-PH'!H18+'[1]M5-CTA'!H18+'[1]M5-VThanh'!H18+'[1]M5-CT'!H18+'[1]M5-NB'!H18+'[1]M5-TXLM'!H18+'[1]M5-HLM'!H18</f>
        <v>270309</v>
      </c>
      <c r="I18" s="208">
        <f>'[1]M5-Cuc'!I18+'[1]M5-VThuy'!I18+'[1]M5-PH'!I18+'[1]M5-CTA'!I18+'[1]M5-VThanh'!I18+'[1]M5-CT'!I18+'[1]M5-NB'!I18+'[1]M5-TXLM'!I18+'[1]M5-HLM'!I18</f>
        <v>3000</v>
      </c>
      <c r="J18" s="208">
        <f>'[1]M5-Cuc'!J18+'[1]M5-VThuy'!J18+'[1]M5-PH'!J18+'[1]M5-CTA'!J18+'[1]M5-VThanh'!J18+'[1]M5-CT'!J18+'[1]M5-NB'!J18+'[1]M5-TXLM'!J18+'[1]M5-HLM'!J18</f>
        <v>348298</v>
      </c>
      <c r="K18" s="208">
        <f>'[1]M5-Cuc'!K18+'[1]M5-VThuy'!K18+'[1]M5-PH'!K18+'[1]M5-CTA'!K18+'[1]M5-VThanh'!K18+'[1]M5-CT'!K18+'[1]M5-NB'!K18+'[1]M5-TXLM'!K18+'[1]M5-HLM'!K18</f>
        <v>8704753</v>
      </c>
      <c r="L18" s="208">
        <f>'[1]M5-Cuc'!L18+'[1]M5-VThuy'!L18+'[1]M5-PH'!L18+'[1]M5-CTA'!L18+'[1]M5-VThanh'!L18+'[1]M5-CT'!L18+'[1]M5-NB'!L18+'[1]M5-TXLM'!L18+'[1]M5-HLM'!L18</f>
        <v>8140970</v>
      </c>
      <c r="M18" s="209">
        <f>'[1]M3'!C18+'[1]M4'!C18</f>
        <v>19659645</v>
      </c>
      <c r="N18" s="206">
        <f t="shared" si="2"/>
        <v>0</v>
      </c>
      <c r="O18" s="206"/>
      <c r="P18" s="206"/>
      <c r="Q18" s="148"/>
      <c r="R18" s="148"/>
    </row>
    <row r="19" spans="1:18" s="207" customFormat="1" ht="15.75" customHeight="1">
      <c r="A19" s="135" t="s">
        <v>43</v>
      </c>
      <c r="B19" s="136" t="s">
        <v>44</v>
      </c>
      <c r="C19" s="180">
        <f t="shared" si="5"/>
        <v>5021781</v>
      </c>
      <c r="D19" s="204">
        <f t="shared" si="1"/>
        <v>0</v>
      </c>
      <c r="E19" s="208">
        <f>'[1]M5-Cuc'!E19+'[1]M5-VThuy'!E19+'[1]M5-PH'!E19+'[1]M5-CTA'!E19+'[1]M5-VThanh'!E19+'[1]M5-CT'!E19+'[1]M5-NB'!E19+'[1]M5-TXLM'!E19+'[1]M5-HLM'!E19</f>
        <v>0</v>
      </c>
      <c r="F19" s="208">
        <f>'[1]M5-Cuc'!F19+'[1]M5-VThuy'!F19+'[1]M5-PH'!F19+'[1]M5-CTA'!F19+'[1]M5-VThanh'!F19+'[1]M5-CT'!F19+'[1]M5-NB'!F19+'[1]M5-TXLM'!F19+'[1]M5-HLM'!F19</f>
        <v>0</v>
      </c>
      <c r="G19" s="208">
        <f>'[1]M5-Cuc'!G19+'[1]M5-VThuy'!G19+'[1]M5-PH'!G19+'[1]M5-CTA'!G19+'[1]M5-VThanh'!G19+'[1]M5-CT'!G19+'[1]M5-NB'!G19+'[1]M5-TXLM'!G19+'[1]M5-HLM'!G19</f>
        <v>0</v>
      </c>
      <c r="H19" s="208">
        <f>'[1]M5-Cuc'!H19+'[1]M5-VThuy'!H19+'[1]M5-PH'!H19+'[1]M5-CTA'!H19+'[1]M5-VThanh'!H19+'[1]M5-CT'!H19+'[1]M5-NB'!H19+'[1]M5-TXLM'!H19+'[1]M5-HLM'!H19</f>
        <v>0</v>
      </c>
      <c r="I19" s="208">
        <f>'[1]M5-Cuc'!I19+'[1]M5-VThuy'!I19+'[1]M5-PH'!I19+'[1]M5-CTA'!I19+'[1]M5-VThanh'!I19+'[1]M5-CT'!I19+'[1]M5-NB'!I19+'[1]M5-TXLM'!I19+'[1]M5-HLM'!I19</f>
        <v>0</v>
      </c>
      <c r="J19" s="208">
        <f>'[1]M5-Cuc'!J19+'[1]M5-VThuy'!J19+'[1]M5-PH'!J19+'[1]M5-CTA'!J19+'[1]M5-VThanh'!J19+'[1]M5-CT'!J19+'[1]M5-NB'!J19+'[1]M5-TXLM'!J19+'[1]M5-HLM'!J19</f>
        <v>0</v>
      </c>
      <c r="K19" s="208">
        <f>'[1]M5-Cuc'!K19+'[1]M5-VThuy'!K19+'[1]M5-PH'!K19+'[1]M5-CTA'!K19+'[1]M5-VThanh'!K19+'[1]M5-CT'!K19+'[1]M5-NB'!K19+'[1]M5-TXLM'!K19+'[1]M5-HLM'!K19</f>
        <v>2069497</v>
      </c>
      <c r="L19" s="208">
        <f>'[1]M5-Cuc'!L19+'[1]M5-VThuy'!L19+'[1]M5-PH'!L19+'[1]M5-CTA'!L19+'[1]M5-VThanh'!L19+'[1]M5-CT'!L19+'[1]M5-NB'!L19+'[1]M5-TXLM'!L19+'[1]M5-HLM'!L19</f>
        <v>2952284</v>
      </c>
      <c r="M19" s="209">
        <f>'[1]M3'!C19+'[1]M4'!C19</f>
        <v>5021781</v>
      </c>
      <c r="N19" s="206">
        <f t="shared" si="2"/>
        <v>0</v>
      </c>
      <c r="O19" s="206"/>
      <c r="P19" s="206"/>
      <c r="Q19" s="148"/>
      <c r="R19" s="148"/>
    </row>
    <row r="20" spans="1:18" s="207" customFormat="1" ht="15.75" customHeight="1">
      <c r="A20" s="135" t="s">
        <v>45</v>
      </c>
      <c r="B20" s="136" t="s">
        <v>142</v>
      </c>
      <c r="C20" s="180">
        <f t="shared" si="5"/>
        <v>0</v>
      </c>
      <c r="D20" s="204">
        <f t="shared" si="1"/>
        <v>0</v>
      </c>
      <c r="E20" s="208">
        <f>'[1]M5-Cuc'!E20+'[1]M5-VThuy'!E20+'[1]M5-PH'!E20+'[1]M5-CTA'!E20+'[1]M5-VThanh'!E20+'[1]M5-CT'!E20+'[1]M5-NB'!E20+'[1]M5-TXLM'!E20+'[1]M5-HLM'!E20</f>
        <v>0</v>
      </c>
      <c r="F20" s="208">
        <f>'[1]M5-Cuc'!F20+'[1]M5-VThuy'!F20+'[1]M5-PH'!F20+'[1]M5-CTA'!F20+'[1]M5-VThanh'!F20+'[1]M5-CT'!F20+'[1]M5-NB'!F20+'[1]M5-TXLM'!F20+'[1]M5-HLM'!F20</f>
        <v>0</v>
      </c>
      <c r="G20" s="208">
        <f>'[1]M5-Cuc'!G20+'[1]M5-VThuy'!G20+'[1]M5-PH'!G20+'[1]M5-CTA'!G20+'[1]M5-VThanh'!G20+'[1]M5-CT'!G20+'[1]M5-NB'!G20+'[1]M5-TXLM'!G20+'[1]M5-HLM'!G20</f>
        <v>0</v>
      </c>
      <c r="H20" s="208">
        <f>'[1]M5-Cuc'!H20+'[1]M5-VThuy'!H20+'[1]M5-PH'!H20+'[1]M5-CTA'!H20+'[1]M5-VThanh'!H20+'[1]M5-CT'!H20+'[1]M5-NB'!H20+'[1]M5-TXLM'!H20+'[1]M5-HLM'!H20</f>
        <v>0</v>
      </c>
      <c r="I20" s="208">
        <f>'[1]M5-Cuc'!I20+'[1]M5-VThuy'!I20+'[1]M5-PH'!I20+'[1]M5-CTA'!I20+'[1]M5-VThanh'!I20+'[1]M5-CT'!I20+'[1]M5-NB'!I20+'[1]M5-TXLM'!I20+'[1]M5-HLM'!I20</f>
        <v>0</v>
      </c>
      <c r="J20" s="208">
        <f>'[1]M5-Cuc'!J20+'[1]M5-VThuy'!J20+'[1]M5-PH'!J20+'[1]M5-CTA'!J20+'[1]M5-VThanh'!J20+'[1]M5-CT'!J20+'[1]M5-NB'!J20+'[1]M5-TXLM'!J20+'[1]M5-HLM'!J20</f>
        <v>0</v>
      </c>
      <c r="K20" s="208">
        <f>'[1]M5-Cuc'!K20+'[1]M5-VThuy'!K20+'[1]M5-PH'!K20+'[1]M5-CTA'!K20+'[1]M5-VThanh'!K20+'[1]M5-CT'!K20+'[1]M5-NB'!K20+'[1]M5-TXLM'!K20+'[1]M5-HLM'!K20</f>
        <v>0</v>
      </c>
      <c r="L20" s="208">
        <f>'[1]M5-Cuc'!L20+'[1]M5-VThuy'!L20+'[1]M5-PH'!L20+'[1]M5-CTA'!L20+'[1]M5-VThanh'!L20+'[1]M5-CT'!L20+'[1]M5-NB'!L20+'[1]M5-TXLM'!L20+'[1]M5-HLM'!L20</f>
        <v>0</v>
      </c>
      <c r="M20" s="209">
        <f>'[1]M3'!C20</f>
        <v>0</v>
      </c>
      <c r="N20" s="206">
        <f t="shared" si="2"/>
        <v>0</v>
      </c>
      <c r="O20" s="206"/>
      <c r="P20" s="206"/>
      <c r="Q20" s="148"/>
      <c r="R20" s="148"/>
    </row>
    <row r="21" spans="1:18" s="207" customFormat="1" ht="15.75" customHeight="1">
      <c r="A21" s="135" t="s">
        <v>47</v>
      </c>
      <c r="B21" s="136" t="s">
        <v>46</v>
      </c>
      <c r="C21" s="180">
        <f t="shared" si="5"/>
        <v>445621432</v>
      </c>
      <c r="D21" s="204">
        <f t="shared" si="1"/>
        <v>7384810</v>
      </c>
      <c r="E21" s="208">
        <f>'[1]M5-Cuc'!E21+'[1]M5-VThuy'!E21+'[1]M5-PH'!E21+'[1]M5-CTA'!E21+'[1]M5-VThanh'!E21+'[1]M5-CT'!E21+'[1]M5-NB'!E21+'[1]M5-TXLM'!E21+'[1]M5-HLM'!E21</f>
        <v>6187155</v>
      </c>
      <c r="F21" s="208">
        <f>'[1]M5-Cuc'!F21+'[1]M5-VThuy'!F21+'[1]M5-PH'!F21+'[1]M5-CTA'!F21+'[1]M5-VThanh'!F21+'[1]M5-CT'!F21+'[1]M5-NB'!F21+'[1]M5-TXLM'!F21+'[1]M5-HLM'!F21</f>
        <v>0</v>
      </c>
      <c r="G21" s="208">
        <f>'[1]M5-Cuc'!G21+'[1]M5-VThuy'!G21+'[1]M5-PH'!G21+'[1]M5-CTA'!G21+'[1]M5-VThanh'!G21+'[1]M5-CT'!G21+'[1]M5-NB'!G21+'[1]M5-TXLM'!G21+'[1]M5-HLM'!G21</f>
        <v>559332</v>
      </c>
      <c r="H21" s="208">
        <f>'[1]M5-Cuc'!H21+'[1]M5-VThuy'!H21+'[1]M5-PH'!H21+'[1]M5-CTA'!H21+'[1]M5-VThanh'!H21+'[1]M5-CT'!H21+'[1]M5-NB'!H21+'[1]M5-TXLM'!H21+'[1]M5-HLM'!H21</f>
        <v>621506</v>
      </c>
      <c r="I21" s="208">
        <f>'[1]M5-Cuc'!I21+'[1]M5-VThuy'!I21+'[1]M5-PH'!I21+'[1]M5-CTA'!I21+'[1]M5-VThanh'!I21+'[1]M5-CT'!I21+'[1]M5-NB'!I21+'[1]M5-TXLM'!I21+'[1]M5-HLM'!I21</f>
        <v>11550</v>
      </c>
      <c r="J21" s="208">
        <f>'[1]M5-Cuc'!J21+'[1]M5-VThuy'!J21+'[1]M5-PH'!J21+'[1]M5-CTA'!J21+'[1]M5-VThanh'!J21+'[1]M5-CT'!J21+'[1]M5-NB'!J21+'[1]M5-TXLM'!J21+'[1]M5-HLM'!J21</f>
        <v>5267</v>
      </c>
      <c r="K21" s="208">
        <f>'[1]M5-Cuc'!K21+'[1]M5-VThuy'!K21+'[1]M5-PH'!K21+'[1]M5-CTA'!K21+'[1]M5-VThanh'!K21+'[1]M5-CT'!K21+'[1]M5-NB'!K21+'[1]M5-TXLM'!K21+'[1]M5-HLM'!K21</f>
        <v>298433932</v>
      </c>
      <c r="L21" s="208">
        <f>'[1]M5-Cuc'!L21+'[1]M5-VThuy'!L21+'[1]M5-PH'!L21+'[1]M5-CTA'!L21+'[1]M5-VThanh'!L21+'[1]M5-CT'!L21+'[1]M5-NB'!L21+'[1]M5-TXLM'!L21+'[1]M5-HLM'!L21</f>
        <v>139802690</v>
      </c>
      <c r="M21" s="209">
        <f>'[1]M3'!C21+'[1]M4'!C20</f>
        <v>445621432</v>
      </c>
      <c r="N21" s="206">
        <f t="shared" si="2"/>
        <v>0</v>
      </c>
      <c r="O21" s="206"/>
      <c r="P21" s="206"/>
      <c r="Q21" s="148"/>
      <c r="R21" s="148"/>
    </row>
    <row r="22" spans="1:18" s="207" customFormat="1" ht="15.75" customHeight="1">
      <c r="A22" s="135" t="s">
        <v>49</v>
      </c>
      <c r="B22" s="136" t="s">
        <v>48</v>
      </c>
      <c r="C22" s="180">
        <f t="shared" si="5"/>
        <v>12264804</v>
      </c>
      <c r="D22" s="204">
        <f t="shared" si="1"/>
        <v>57549</v>
      </c>
      <c r="E22" s="208">
        <f>'[1]M5-Cuc'!E22+'[1]M5-VThuy'!E22+'[1]M5-PH'!E22+'[1]M5-CTA'!E22+'[1]M5-VThanh'!E22+'[1]M5-CT'!E22+'[1]M5-NB'!E22+'[1]M5-TXLM'!E22+'[1]M5-HLM'!E22</f>
        <v>54549</v>
      </c>
      <c r="F22" s="208">
        <f>'[1]M5-Cuc'!F22+'[1]M5-VThuy'!F22+'[1]M5-PH'!F22+'[1]M5-CTA'!F22+'[1]M5-VThanh'!F22+'[1]M5-CT'!F22+'[1]M5-NB'!F22+'[1]M5-TXLM'!F22+'[1]M5-HLM'!F22</f>
        <v>0</v>
      </c>
      <c r="G22" s="208">
        <f>'[1]M5-Cuc'!G22+'[1]M5-VThuy'!G22+'[1]M5-PH'!G22+'[1]M5-CTA'!G22+'[1]M5-VThanh'!G22+'[1]M5-CT'!G22+'[1]M5-NB'!G22+'[1]M5-TXLM'!G22+'[1]M5-HLM'!G22</f>
        <v>3000</v>
      </c>
      <c r="H22" s="208">
        <f>'[1]M5-Cuc'!H22+'[1]M5-VThuy'!H22+'[1]M5-PH'!H22+'[1]M5-CTA'!H22+'[1]M5-VThanh'!H22+'[1]M5-CT'!H22+'[1]M5-NB'!H22+'[1]M5-TXLM'!H22+'[1]M5-HLM'!H22</f>
        <v>0</v>
      </c>
      <c r="I22" s="208">
        <f>'[1]M5-Cuc'!I22+'[1]M5-VThuy'!I22+'[1]M5-PH'!I22+'[1]M5-CTA'!I22+'[1]M5-VThanh'!I22+'[1]M5-CT'!I22+'[1]M5-NB'!I22+'[1]M5-TXLM'!I22+'[1]M5-HLM'!I22</f>
        <v>0</v>
      </c>
      <c r="J22" s="208">
        <f>'[1]M5-Cuc'!J22+'[1]M5-VThuy'!J22+'[1]M5-PH'!J22+'[1]M5-CTA'!J22+'[1]M5-VThanh'!J22+'[1]M5-CT'!J22+'[1]M5-NB'!J22+'[1]M5-TXLM'!J22+'[1]M5-HLM'!J22</f>
        <v>0</v>
      </c>
      <c r="K22" s="208">
        <f>'[1]M5-Cuc'!K22+'[1]M5-VThuy'!K22+'[1]M5-PH'!K22+'[1]M5-CTA'!K22+'[1]M5-VThanh'!K22+'[1]M5-CT'!K22+'[1]M5-NB'!K22+'[1]M5-TXLM'!K22+'[1]M5-HLM'!K22</f>
        <v>7738018</v>
      </c>
      <c r="L22" s="208">
        <f>'[1]M5-Cuc'!L22+'[1]M5-VThuy'!L22+'[1]M5-PH'!L22+'[1]M5-CTA'!L22+'[1]M5-VThanh'!L22+'[1]M5-CT'!L22+'[1]M5-NB'!L22+'[1]M5-TXLM'!L22+'[1]M5-HLM'!L22</f>
        <v>4469237</v>
      </c>
      <c r="M22" s="209">
        <f>'[1]M3'!C22+'[1]M4'!C21</f>
        <v>12264804</v>
      </c>
      <c r="N22" s="206">
        <f t="shared" si="2"/>
        <v>0</v>
      </c>
      <c r="O22" s="206"/>
      <c r="P22" s="206"/>
      <c r="Q22" s="148"/>
      <c r="R22" s="148"/>
    </row>
    <row r="23" spans="1:18" s="207" customFormat="1" ht="15.75" customHeight="1">
      <c r="A23" s="135" t="s">
        <v>51</v>
      </c>
      <c r="B23" s="136" t="s">
        <v>50</v>
      </c>
      <c r="C23" s="180">
        <f t="shared" si="5"/>
        <v>92692</v>
      </c>
      <c r="D23" s="204">
        <f t="shared" si="1"/>
        <v>0</v>
      </c>
      <c r="E23" s="208">
        <f>'[1]M5-Cuc'!E23+'[1]M5-VThuy'!E23+'[1]M5-PH'!E23+'[1]M5-CTA'!E23+'[1]M5-VThanh'!E23+'[1]M5-CT'!E23+'[1]M5-NB'!E23+'[1]M5-TXLM'!E23+'[1]M5-HLM'!E23</f>
        <v>0</v>
      </c>
      <c r="F23" s="208">
        <f>'[1]M5-Cuc'!F23+'[1]M5-VThuy'!F23+'[1]M5-PH'!F23+'[1]M5-CTA'!F23+'[1]M5-VThanh'!F23+'[1]M5-CT'!F23+'[1]M5-NB'!F23+'[1]M5-TXLM'!F23+'[1]M5-HLM'!F23</f>
        <v>0</v>
      </c>
      <c r="G23" s="208">
        <f>'[1]M5-Cuc'!G23+'[1]M5-VThuy'!G23+'[1]M5-PH'!G23+'[1]M5-CTA'!G23+'[1]M5-VThanh'!G23+'[1]M5-CT'!G23+'[1]M5-NB'!G23+'[1]M5-TXLM'!G23+'[1]M5-HLM'!G23</f>
        <v>0</v>
      </c>
      <c r="H23" s="208">
        <f>'[1]M5-Cuc'!H23+'[1]M5-VThuy'!H23+'[1]M5-PH'!H23+'[1]M5-CTA'!H23+'[1]M5-VThanh'!H23+'[1]M5-CT'!H23+'[1]M5-NB'!H23+'[1]M5-TXLM'!H23+'[1]M5-HLM'!H23</f>
        <v>0</v>
      </c>
      <c r="I23" s="208">
        <f>'[1]M5-Cuc'!I23+'[1]M5-VThuy'!I23+'[1]M5-PH'!I23+'[1]M5-CTA'!I23+'[1]M5-VThanh'!I23+'[1]M5-CT'!I23+'[1]M5-NB'!I23+'[1]M5-TXLM'!I23+'[1]M5-HLM'!I23</f>
        <v>0</v>
      </c>
      <c r="J23" s="208">
        <f>'[1]M5-Cuc'!J23+'[1]M5-VThuy'!J23+'[1]M5-PH'!J23+'[1]M5-CTA'!J23+'[1]M5-VThanh'!J23+'[1]M5-CT'!J23+'[1]M5-NB'!J23+'[1]M5-TXLM'!J23+'[1]M5-HLM'!J23</f>
        <v>0</v>
      </c>
      <c r="K23" s="208">
        <f>'[1]M5-Cuc'!K23+'[1]M5-VThuy'!K23+'[1]M5-PH'!K23+'[1]M5-CTA'!K23+'[1]M5-VThanh'!K23+'[1]M5-CT'!K23+'[1]M5-NB'!K23+'[1]M5-TXLM'!K23+'[1]M5-HLM'!K23</f>
        <v>0</v>
      </c>
      <c r="L23" s="208">
        <f>'[1]M5-Cuc'!L23+'[1]M5-VThuy'!L23+'[1]M5-PH'!L23+'[1]M5-CTA'!L23+'[1]M5-VThanh'!L23+'[1]M5-CT'!L23+'[1]M5-NB'!L23+'[1]M5-TXLM'!L23+'[1]M5-HLM'!L23</f>
        <v>92692</v>
      </c>
      <c r="M23" s="209">
        <f>'[1]M3'!C23+'[1]M4'!C22</f>
        <v>92692</v>
      </c>
      <c r="N23" s="206">
        <f t="shared" si="2"/>
        <v>0</v>
      </c>
      <c r="O23" s="206"/>
      <c r="P23" s="206"/>
      <c r="Q23" s="148"/>
      <c r="R23" s="148"/>
    </row>
    <row r="24" spans="1:18" s="207" customFormat="1" ht="25.5">
      <c r="A24" s="135" t="s">
        <v>53</v>
      </c>
      <c r="B24" s="142" t="s">
        <v>52</v>
      </c>
      <c r="C24" s="180">
        <f t="shared" si="5"/>
        <v>652000</v>
      </c>
      <c r="D24" s="204">
        <f t="shared" si="1"/>
        <v>8000</v>
      </c>
      <c r="E24" s="208">
        <f>'[1]M5-Cuc'!E24+'[1]M5-VThuy'!E24+'[1]M5-PH'!E24+'[1]M5-CTA'!E24+'[1]M5-VThanh'!E24+'[1]M5-CT'!E24+'[1]M5-NB'!E24+'[1]M5-TXLM'!E24+'[1]M5-HLM'!E24</f>
        <v>8000</v>
      </c>
      <c r="F24" s="208">
        <f>'[1]M5-Cuc'!F24+'[1]M5-VThuy'!F24+'[1]M5-PH'!F24+'[1]M5-CTA'!F24+'[1]M5-VThanh'!F24+'[1]M5-CT'!F24+'[1]M5-NB'!F24+'[1]M5-TXLM'!F24+'[1]M5-HLM'!F24</f>
        <v>0</v>
      </c>
      <c r="G24" s="208">
        <f>'[1]M5-Cuc'!G24+'[1]M5-VThuy'!G24+'[1]M5-PH'!G24+'[1]M5-CTA'!G24+'[1]M5-VThanh'!G24+'[1]M5-CT'!G24+'[1]M5-NB'!G24+'[1]M5-TXLM'!G24+'[1]M5-HLM'!G24</f>
        <v>0</v>
      </c>
      <c r="H24" s="208">
        <f>'[1]M5-Cuc'!H24+'[1]M5-VThuy'!H24+'[1]M5-PH'!H24+'[1]M5-CTA'!H24+'[1]M5-VThanh'!H24+'[1]M5-CT'!H24+'[1]M5-NB'!H24+'[1]M5-TXLM'!H24+'[1]M5-HLM'!H24</f>
        <v>0</v>
      </c>
      <c r="I24" s="208">
        <f>'[1]M5-Cuc'!I24+'[1]M5-VThuy'!I24+'[1]M5-PH'!I24+'[1]M5-CTA'!I24+'[1]M5-VThanh'!I24+'[1]M5-CT'!I24+'[1]M5-NB'!I24+'[1]M5-TXLM'!I24+'[1]M5-HLM'!I24</f>
        <v>0</v>
      </c>
      <c r="J24" s="208">
        <f>'[1]M5-Cuc'!J24+'[1]M5-VThuy'!J24+'[1]M5-PH'!J24+'[1]M5-CTA'!J24+'[1]M5-VThanh'!J24+'[1]M5-CT'!J24+'[1]M5-NB'!J24+'[1]M5-TXLM'!J24+'[1]M5-HLM'!J24</f>
        <v>0</v>
      </c>
      <c r="K24" s="208">
        <f>'[1]M5-Cuc'!K24+'[1]M5-VThuy'!K24+'[1]M5-PH'!K24+'[1]M5-CTA'!K24+'[1]M5-VThanh'!K24+'[1]M5-CT'!K24+'[1]M5-NB'!K24+'[1]M5-TXLM'!K24+'[1]M5-HLM'!K24</f>
        <v>0</v>
      </c>
      <c r="L24" s="208">
        <f>'[1]M5-Cuc'!L24+'[1]M5-VThuy'!L24+'[1]M5-PH'!L24+'[1]M5-CTA'!L24+'[1]M5-VThanh'!L24+'[1]M5-CT'!L24+'[1]M5-NB'!L24+'[1]M5-TXLM'!L24+'[1]M5-HLM'!L24</f>
        <v>644000</v>
      </c>
      <c r="M24" s="209">
        <f>'[1]M3'!C24+'[1]M4'!C23</f>
        <v>652000</v>
      </c>
      <c r="N24" s="206">
        <f t="shared" si="2"/>
        <v>0</v>
      </c>
      <c r="O24" s="206"/>
      <c r="P24" s="206"/>
      <c r="Q24" s="148"/>
      <c r="R24" s="148"/>
    </row>
    <row r="25" spans="1:18" s="207" customFormat="1" ht="15.75" customHeight="1">
      <c r="A25" s="135" t="s">
        <v>122</v>
      </c>
      <c r="B25" s="136" t="s">
        <v>54</v>
      </c>
      <c r="C25" s="180">
        <f t="shared" si="5"/>
        <v>16630453</v>
      </c>
      <c r="D25" s="204">
        <f t="shared" si="1"/>
        <v>49316</v>
      </c>
      <c r="E25" s="208">
        <f>'[1]M5-Cuc'!E25+'[1]M5-VThuy'!E25+'[1]M5-PH'!E25+'[1]M5-CTA'!E25+'[1]M5-VThanh'!E25+'[1]M5-CT'!E25+'[1]M5-NB'!E25+'[1]M5-TXLM'!E25+'[1]M5-HLM'!E25</f>
        <v>49316</v>
      </c>
      <c r="F25" s="208">
        <f>'[1]M5-Cuc'!F25+'[1]M5-VThuy'!F25+'[1]M5-PH'!F25+'[1]M5-CTA'!F25+'[1]M5-VThanh'!F25+'[1]M5-CT'!F25+'[1]M5-NB'!F25+'[1]M5-TXLM'!F25+'[1]M5-HLM'!F25</f>
        <v>0</v>
      </c>
      <c r="G25" s="208">
        <f>'[1]M5-Cuc'!G25+'[1]M5-VThuy'!G25+'[1]M5-PH'!G25+'[1]M5-CTA'!G25+'[1]M5-VThanh'!G25+'[1]M5-CT'!G25+'[1]M5-NB'!G25+'[1]M5-TXLM'!G25+'[1]M5-HLM'!G25</f>
        <v>0</v>
      </c>
      <c r="H25" s="208">
        <f>'[1]M5-Cuc'!H25+'[1]M5-VThuy'!H25+'[1]M5-PH'!H25+'[1]M5-CTA'!H25+'[1]M5-VThanh'!H25+'[1]M5-CT'!H25+'[1]M5-NB'!H25+'[1]M5-TXLM'!H25+'[1]M5-HLM'!H25</f>
        <v>0</v>
      </c>
      <c r="I25" s="208">
        <f>'[1]M5-Cuc'!I25+'[1]M5-VThuy'!I25+'[1]M5-PH'!I25+'[1]M5-CTA'!I25+'[1]M5-VThanh'!I25+'[1]M5-CT'!I25+'[1]M5-NB'!I25+'[1]M5-TXLM'!I25+'[1]M5-HLM'!I25</f>
        <v>0</v>
      </c>
      <c r="J25" s="208">
        <f>'[1]M5-Cuc'!J25+'[1]M5-VThuy'!J25+'[1]M5-PH'!J25+'[1]M5-CTA'!J25+'[1]M5-VThanh'!J25+'[1]M5-CT'!J25+'[1]M5-NB'!J25+'[1]M5-TXLM'!J25+'[1]M5-HLM'!J25</f>
        <v>0</v>
      </c>
      <c r="K25" s="208">
        <f>'[1]M5-Cuc'!K25+'[1]M5-VThuy'!K25+'[1]M5-PH'!K25+'[1]M5-CTA'!K25+'[1]M5-VThanh'!K25+'[1]M5-CT'!K25+'[1]M5-NB'!K25+'[1]M5-TXLM'!K25+'[1]M5-HLM'!K25</f>
        <v>2516182</v>
      </c>
      <c r="L25" s="208">
        <f>'[1]M5-Cuc'!L25+'[1]M5-VThuy'!L25+'[1]M5-PH'!L25+'[1]M5-CTA'!L25+'[1]M5-VThanh'!L25+'[1]M5-CT'!L25+'[1]M5-NB'!L25+'[1]M5-TXLM'!L25+'[1]M5-HLM'!L25</f>
        <v>14064955</v>
      </c>
      <c r="M25" s="209">
        <f>'[1]M3'!C25+'[1]M4'!C24</f>
        <v>16630453</v>
      </c>
      <c r="N25" s="206">
        <f t="shared" si="2"/>
        <v>0</v>
      </c>
      <c r="O25" s="206"/>
      <c r="P25" s="206"/>
      <c r="Q25" s="148"/>
      <c r="R25" s="148"/>
    </row>
    <row r="26" spans="1:18" s="207" customFormat="1" ht="15.75" customHeight="1">
      <c r="A26" s="138" t="s">
        <v>55</v>
      </c>
      <c r="B26" s="139" t="s">
        <v>56</v>
      </c>
      <c r="C26" s="180">
        <f t="shared" si="5"/>
        <v>12567953</v>
      </c>
      <c r="D26" s="204">
        <f t="shared" si="1"/>
        <v>4430511</v>
      </c>
      <c r="E26" s="208">
        <f>'[1]M5-Cuc'!E26+'[1]M5-VThuy'!E26+'[1]M5-PH'!E26+'[1]M5-CTA'!E26+'[1]M5-VThanh'!E26+'[1]M5-CT'!E26+'[1]M5-NB'!E26+'[1]M5-TXLM'!E26+'[1]M5-HLM'!E26</f>
        <v>1917521</v>
      </c>
      <c r="F26" s="208">
        <f>'[1]M5-Cuc'!F26+'[1]M5-VThuy'!F26+'[1]M5-PH'!F26+'[1]M5-CTA'!F26+'[1]M5-VThanh'!F26+'[1]M5-CT'!F26+'[1]M5-NB'!F26+'[1]M5-TXLM'!F26+'[1]M5-HLM'!F26</f>
        <v>0</v>
      </c>
      <c r="G26" s="208">
        <f>'[1]M5-Cuc'!G26+'[1]M5-VThuy'!G26+'[1]M5-PH'!G26+'[1]M5-CTA'!G26+'[1]M5-VThanh'!G26+'[1]M5-CT'!G26+'[1]M5-NB'!G26+'[1]M5-TXLM'!G26+'[1]M5-HLM'!G26</f>
        <v>619234</v>
      </c>
      <c r="H26" s="208">
        <f>'[1]M5-Cuc'!H26+'[1]M5-VThuy'!H26+'[1]M5-PH'!H26+'[1]M5-CTA'!H26+'[1]M5-VThanh'!H26+'[1]M5-CT'!H26+'[1]M5-NB'!H26+'[1]M5-TXLM'!H26+'[1]M5-HLM'!H26</f>
        <v>1846419</v>
      </c>
      <c r="I26" s="208">
        <f>'[1]M5-Cuc'!I26+'[1]M5-VThuy'!I26+'[1]M5-PH'!I26+'[1]M5-CTA'!I26+'[1]M5-VThanh'!I26+'[1]M5-CT'!I26+'[1]M5-NB'!I26+'[1]M5-TXLM'!I26+'[1]M5-HLM'!I26</f>
        <v>47337</v>
      </c>
      <c r="J26" s="208">
        <f>'[1]M5-Cuc'!J26+'[1]M5-VThuy'!J26+'[1]M5-PH'!J26+'[1]M5-CTA'!J26+'[1]M5-VThanh'!J26+'[1]M5-CT'!J26+'[1]M5-NB'!J26+'[1]M5-TXLM'!J26+'[1]M5-HLM'!J26</f>
        <v>0</v>
      </c>
      <c r="K26" s="208">
        <f>'[1]M5-Cuc'!K26+'[1]M5-VThuy'!K26+'[1]M5-PH'!K26+'[1]M5-CTA'!K26+'[1]M5-VThanh'!K26+'[1]M5-CT'!K26+'[1]M5-NB'!K26+'[1]M5-TXLM'!K26+'[1]M5-HLM'!K26</f>
        <v>1753072</v>
      </c>
      <c r="L26" s="208">
        <f>'[1]M5-Cuc'!L26+'[1]M5-VThuy'!L26+'[1]M5-PH'!L26+'[1]M5-CTA'!L26+'[1]M5-VThanh'!L26+'[1]M5-CT'!L26+'[1]M5-NB'!L26+'[1]M5-TXLM'!L26+'[1]M5-HLM'!L26</f>
        <v>6384370</v>
      </c>
      <c r="M26" s="209">
        <f>'[1]M3'!C26+'[1]M4'!C25</f>
        <v>12567953</v>
      </c>
      <c r="N26" s="206">
        <f t="shared" si="2"/>
        <v>0</v>
      </c>
      <c r="O26" s="206"/>
      <c r="P26" s="206"/>
      <c r="Q26" s="148"/>
      <c r="R26" s="148"/>
    </row>
    <row r="27" spans="1:18" s="207" customFormat="1" ht="31.5" customHeight="1">
      <c r="A27" s="143" t="s">
        <v>143</v>
      </c>
      <c r="B27" s="212" t="s">
        <v>171</v>
      </c>
      <c r="C27" s="183">
        <f>(C18+C19+C20)/C17*100</f>
        <v>4.936849906513406</v>
      </c>
      <c r="D27" s="183">
        <f aca="true" t="shared" si="6" ref="D27:L27">(D18+D19+D20)/D17*100</f>
        <v>27.283614048522548</v>
      </c>
      <c r="E27" s="183">
        <f t="shared" si="6"/>
        <v>23.522532006853933</v>
      </c>
      <c r="F27" s="183" t="e">
        <f t="shared" si="6"/>
        <v>#DIV/0!</v>
      </c>
      <c r="G27" s="183">
        <f t="shared" si="6"/>
        <v>31.190316533452112</v>
      </c>
      <c r="H27" s="183">
        <f t="shared" si="6"/>
        <v>30.309985815443785</v>
      </c>
      <c r="I27" s="183">
        <f t="shared" si="6"/>
        <v>20.618556701030926</v>
      </c>
      <c r="J27" s="183">
        <f t="shared" si="6"/>
        <v>98.51031634918614</v>
      </c>
      <c r="K27" s="183">
        <f t="shared" si="6"/>
        <v>3.372619315159304</v>
      </c>
      <c r="L27" s="183">
        <f t="shared" si="6"/>
        <v>6.519046121021894</v>
      </c>
      <c r="M27" s="213">
        <f>SUM(M21:M26)</f>
        <v>487829334</v>
      </c>
      <c r="N27" s="206"/>
      <c r="O27" s="206"/>
      <c r="P27" s="206"/>
      <c r="Q27" s="148"/>
      <c r="R27" s="148"/>
    </row>
    <row r="28" spans="1:18" s="172" customFormat="1" ht="21.75" customHeight="1">
      <c r="A28" s="193"/>
      <c r="B28" s="518" t="s">
        <v>172</v>
      </c>
      <c r="C28" s="518"/>
      <c r="D28" s="214"/>
      <c r="E28" s="214"/>
      <c r="F28" s="214"/>
      <c r="G28" s="519" t="s">
        <v>173</v>
      </c>
      <c r="H28" s="519"/>
      <c r="I28" s="519"/>
      <c r="J28" s="519"/>
      <c r="K28" s="519"/>
      <c r="L28" s="519"/>
      <c r="M28" s="193"/>
      <c r="N28" s="193"/>
      <c r="O28" s="193"/>
      <c r="P28" s="193"/>
      <c r="Q28" s="193"/>
      <c r="R28" s="193"/>
    </row>
    <row r="29" spans="1:18" s="172" customFormat="1" ht="15" customHeight="1">
      <c r="A29" s="193"/>
      <c r="B29" s="520" t="s">
        <v>174</v>
      </c>
      <c r="C29" s="520"/>
      <c r="D29" s="214"/>
      <c r="E29" s="214"/>
      <c r="F29" s="214"/>
      <c r="G29" s="519"/>
      <c r="H29" s="519"/>
      <c r="I29" s="519"/>
      <c r="J29" s="519"/>
      <c r="K29" s="519"/>
      <c r="L29" s="519"/>
      <c r="M29" s="193"/>
      <c r="N29" s="193"/>
      <c r="O29" s="193"/>
      <c r="P29" s="193"/>
      <c r="Q29" s="193"/>
      <c r="R29" s="193"/>
    </row>
    <row r="30" spans="1:18" s="172" customFormat="1" ht="15" customHeight="1">
      <c r="A30" s="193"/>
      <c r="B30" s="507"/>
      <c r="C30" s="507"/>
      <c r="D30" s="215"/>
      <c r="E30" s="215"/>
      <c r="F30" s="214"/>
      <c r="G30" s="508"/>
      <c r="H30" s="508"/>
      <c r="I30" s="508"/>
      <c r="J30" s="508"/>
      <c r="K30" s="508"/>
      <c r="L30" s="508"/>
      <c r="M30" s="216"/>
      <c r="N30" s="216"/>
      <c r="O30" s="216"/>
      <c r="P30" s="216"/>
      <c r="Q30" s="193"/>
      <c r="R30" s="193"/>
    </row>
    <row r="31" spans="1:18" s="172" customFormat="1" ht="16.5">
      <c r="A31" s="193"/>
      <c r="B31" s="121"/>
      <c r="C31" s="217"/>
      <c r="D31" s="214"/>
      <c r="E31" s="214"/>
      <c r="F31" s="214"/>
      <c r="G31" s="218"/>
      <c r="H31" s="218"/>
      <c r="I31" s="218"/>
      <c r="J31" s="218"/>
      <c r="K31" s="218"/>
      <c r="L31" s="218"/>
      <c r="M31" s="193"/>
      <c r="N31" s="193"/>
      <c r="O31" s="193"/>
      <c r="P31" s="193"/>
      <c r="Q31" s="193"/>
      <c r="R31" s="193"/>
    </row>
    <row r="32" spans="1:18" s="156" customFormat="1" ht="15.75">
      <c r="A32" s="118"/>
      <c r="B32" s="121"/>
      <c r="C32" s="118"/>
      <c r="D32" s="118"/>
      <c r="E32" s="118"/>
      <c r="F32" s="118"/>
      <c r="G32" s="118"/>
      <c r="H32" s="118"/>
      <c r="I32" s="118"/>
      <c r="J32" s="118"/>
      <c r="K32" s="118"/>
      <c r="L32" s="118"/>
      <c r="M32" s="171"/>
      <c r="N32" s="152"/>
      <c r="O32" s="152"/>
      <c r="P32" s="152"/>
      <c r="Q32" s="152"/>
      <c r="R32" s="152"/>
    </row>
    <row r="33" spans="13:18" s="156" customFormat="1" ht="15">
      <c r="M33" s="152"/>
      <c r="N33" s="152"/>
      <c r="O33" s="152"/>
      <c r="P33" s="152"/>
      <c r="Q33" s="152"/>
      <c r="R33" s="152"/>
    </row>
    <row r="34" spans="2:18" s="156" customFormat="1" ht="16.5">
      <c r="B34" s="496" t="s">
        <v>175</v>
      </c>
      <c r="C34" s="496"/>
      <c r="D34" s="219"/>
      <c r="E34" s="219"/>
      <c r="F34" s="219"/>
      <c r="G34" s="496" t="s">
        <v>111</v>
      </c>
      <c r="H34" s="496"/>
      <c r="I34" s="496"/>
      <c r="J34" s="496"/>
      <c r="K34" s="496"/>
      <c r="L34" s="496"/>
      <c r="M34" s="152"/>
      <c r="N34" s="152"/>
      <c r="O34" s="152"/>
      <c r="P34" s="152"/>
      <c r="Q34" s="152"/>
      <c r="R34" s="152"/>
    </row>
  </sheetData>
  <sheetProtection/>
  <mergeCells count="27">
    <mergeCell ref="K7:K9"/>
    <mergeCell ref="A1:B1"/>
    <mergeCell ref="D1:J1"/>
    <mergeCell ref="K1:L1"/>
    <mergeCell ref="A2:C2"/>
    <mergeCell ref="D2:J2"/>
    <mergeCell ref="K2:L2"/>
    <mergeCell ref="B29:C29"/>
    <mergeCell ref="A3:B3"/>
    <mergeCell ref="D3:J3"/>
    <mergeCell ref="K3:L3"/>
    <mergeCell ref="K4:L4"/>
    <mergeCell ref="K5:L5"/>
    <mergeCell ref="A6:B9"/>
    <mergeCell ref="C6:C9"/>
    <mergeCell ref="D6:L6"/>
    <mergeCell ref="D7:J7"/>
    <mergeCell ref="B30:C30"/>
    <mergeCell ref="G30:L30"/>
    <mergeCell ref="B34:C34"/>
    <mergeCell ref="G34:L34"/>
    <mergeCell ref="L7:L9"/>
    <mergeCell ref="D8:D9"/>
    <mergeCell ref="E8:J8"/>
    <mergeCell ref="A10:B10"/>
    <mergeCell ref="B28:C28"/>
    <mergeCell ref="G28:L29"/>
  </mergeCells>
  <printOptions/>
  <pageMargins left="0.37" right="0.2" top="0.34" bottom="0.22" header="0.3" footer="0.2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namphuong</cp:lastModifiedBy>
  <cp:lastPrinted>2018-03-05T02:06:01Z</cp:lastPrinted>
  <dcterms:created xsi:type="dcterms:W3CDTF">1996-10-14T23:33:28Z</dcterms:created>
  <dcterms:modified xsi:type="dcterms:W3CDTF">2018-08-03T07:56:16Z</dcterms:modified>
  <cp:category/>
  <cp:version/>
  <cp:contentType/>
  <cp:contentStatus/>
</cp:coreProperties>
</file>